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Lisa1" sheetId="1" r:id="rId1"/>
    <sheet name="Lisa2" sheetId="2" r:id="rId2"/>
    <sheet name="Lisa3" sheetId="3" r:id="rId3"/>
  </sheets>
  <definedNames>
    <definedName name="Prindiala" localSheetId="0">'Lisa1'!$A$1:$E$41</definedName>
    <definedName name="Prindiala" localSheetId="1">'Lisa2'!$A$3:$E$76</definedName>
    <definedName name="Prindiala" localSheetId="2">'Lisa3'!$A$1:$E$33</definedName>
  </definedNames>
  <calcPr fullCalcOnLoad="1"/>
</workbook>
</file>

<file path=xl/sharedStrings.xml><?xml version="1.0" encoding="utf-8"?>
<sst xmlns="http://schemas.openxmlformats.org/spreadsheetml/2006/main" count="133" uniqueCount="105">
  <si>
    <t>Lisa 2</t>
  </si>
  <si>
    <t>Tunnus</t>
  </si>
  <si>
    <t>KOKKU LISAEELARVE KULUD</t>
  </si>
  <si>
    <t>Tululiik</t>
  </si>
  <si>
    <t>Lisa 1</t>
  </si>
  <si>
    <t>KOKKU LISAEELARVE TULUD</t>
  </si>
  <si>
    <t>Mittesihtotstarbelised toetused jooksvateks kuludeks</t>
  </si>
  <si>
    <t>352.00</t>
  </si>
  <si>
    <t>Tasandusfond</t>
  </si>
  <si>
    <t>Reservfond</t>
  </si>
  <si>
    <t>Riiklik toimetulekutoetus</t>
  </si>
  <si>
    <t>Eraldised</t>
  </si>
  <si>
    <t>01114</t>
  </si>
  <si>
    <t>08201</t>
  </si>
  <si>
    <t>55</t>
  </si>
  <si>
    <t>Majandamiskulu</t>
  </si>
  <si>
    <t>Sihtotstarbelised toetused jooksvateks kulutusteks</t>
  </si>
  <si>
    <t>3500.00</t>
  </si>
  <si>
    <t>Toetused riigilt ja riigiasutustelt</t>
  </si>
  <si>
    <t xml:space="preserve"> Kultuuriministeerium (Raamatukogu toetus)</t>
  </si>
  <si>
    <t xml:space="preserve"> Toimetulekutoetus</t>
  </si>
  <si>
    <t xml:space="preserve"> Eraldis hariduse investeeringuteks</t>
  </si>
  <si>
    <t xml:space="preserve"> Eraldis maakondlikeks õpilasüritusteks</t>
  </si>
  <si>
    <t xml:space="preserve"> Koolilõuna</t>
  </si>
  <si>
    <t>Lääne Maakonna Keskraamatukogu</t>
  </si>
  <si>
    <t>50</t>
  </si>
  <si>
    <t>Personalikulud</t>
  </si>
  <si>
    <t>Majandamiskulud</t>
  </si>
  <si>
    <t>41</t>
  </si>
  <si>
    <t>09601</t>
  </si>
  <si>
    <t>Haridusüritused</t>
  </si>
  <si>
    <t xml:space="preserve"> Eraldis lasteaia õpetajate koolituskuludeks</t>
  </si>
  <si>
    <t xml:space="preserve"> -Koolide projektide toetused</t>
  </si>
  <si>
    <t xml:space="preserve"> -Lasteaialaste kevadpäevad</t>
  </si>
  <si>
    <t xml:space="preserve"> -Kooli lõpetamine</t>
  </si>
  <si>
    <t xml:space="preserve"> -Maakondlikud ühisüritused</t>
  </si>
  <si>
    <t xml:space="preserve">  -sh hariduse reserv</t>
  </si>
  <si>
    <t xml:space="preserve">  -sh muu reserv</t>
  </si>
  <si>
    <t>HAAPSALU LINNA  2007. AASTA ESIMESE LISAEELARVE TULUD</t>
  </si>
  <si>
    <t>2007 eelarve</t>
  </si>
  <si>
    <t>Uus 2007 eelarve</t>
  </si>
  <si>
    <t xml:space="preserve">1.Lisaeelarve ja eelarve muudatus </t>
  </si>
  <si>
    <t>§ 4 lõige 1 alusel tasandusfondi eraldis</t>
  </si>
  <si>
    <t>§ 4 lõige 2 alusel tasandusfondi eraldis</t>
  </si>
  <si>
    <t xml:space="preserve"> Eraldis õpikute soetamiseks</t>
  </si>
  <si>
    <t xml:space="preserve"> Eraldis töövihikute soetamiseks</t>
  </si>
  <si>
    <t>01800</t>
  </si>
  <si>
    <t>Omavalitsuste liikmemaks ja ühistegevuse kulud</t>
  </si>
  <si>
    <t>45</t>
  </si>
  <si>
    <t>HAAPSALU LINNA  2007. AASTA ESIMESE LISAEELARVE KULUD</t>
  </si>
  <si>
    <t>Sotsiaaltoetused</t>
  </si>
  <si>
    <t xml:space="preserve">  Eesti Linnade Liidu liikmemaks</t>
  </si>
  <si>
    <t xml:space="preserve">  Läänemaa Omavalitsusliidu liikmemaks</t>
  </si>
  <si>
    <t xml:space="preserve">  Muud liikmemaksud</t>
  </si>
  <si>
    <t>Lisa 3</t>
  </si>
  <si>
    <t>HAAPSALU LINNA  2007. AASTA ESIMESE LISAEELARVE FINANTSEERIMISTEHINGUD</t>
  </si>
  <si>
    <t>Kululiik</t>
  </si>
  <si>
    <t>1001</t>
  </si>
  <si>
    <t>Muutus kassas ja hoiustes(suurenemine"-", vähenemine "+")</t>
  </si>
  <si>
    <t xml:space="preserve"> Haapsalu Kuurort AS aktsiate müügist laekunud vahendite jäägi muutus</t>
  </si>
  <si>
    <t xml:space="preserve"> Muud kassajäägi muutused</t>
  </si>
  <si>
    <t>KOKKU FINANTSEERIMISTEHINGUD</t>
  </si>
  <si>
    <t xml:space="preserve"> Eraldis hariduse palgakuludeks ja koolituseks</t>
  </si>
  <si>
    <t>Toetused  valitsussektorisse kuuluvatelt av.-õiguslikelt jur.-telt isikutelt</t>
  </si>
  <si>
    <t>Sihtotstarbelised toetused põhivara soetamiseks</t>
  </si>
  <si>
    <t>3502.02</t>
  </si>
  <si>
    <t xml:space="preserve">   EAS toetus Lasteaed Pääsupesa rekonstrueerimiseks 2006. aasta eest </t>
  </si>
  <si>
    <t>Laekumine haridusasutuste majandustegevusest</t>
  </si>
  <si>
    <t>Laekumised teiste KOV õpilaste koolituse eest Haapsalu haridusasutustes</t>
  </si>
  <si>
    <t xml:space="preserve">   Lasteaedades</t>
  </si>
  <si>
    <t xml:space="preserve">   </t>
  </si>
  <si>
    <t xml:space="preserve">   Koolides</t>
  </si>
  <si>
    <t xml:space="preserve">             2006a kasutamata riiklikud vahendid</t>
  </si>
  <si>
    <t xml:space="preserve">             2007a täiendavad riiklikud vahendid</t>
  </si>
  <si>
    <t>08102</t>
  </si>
  <si>
    <t>09800</t>
  </si>
  <si>
    <t>Sporditegevus, organisatsioonid</t>
  </si>
  <si>
    <t>Muud huvialakeskused</t>
  </si>
  <si>
    <t>Muud hariduskulud</t>
  </si>
  <si>
    <t>Haapsalu Linna Spordibaasid OÜ (spordibaaside haldamine)</t>
  </si>
  <si>
    <t>081062</t>
  </si>
  <si>
    <t xml:space="preserve">  Liuväljade ehitus</t>
  </si>
  <si>
    <t xml:space="preserve">  Haapsalu purjespordi toetus</t>
  </si>
  <si>
    <t xml:space="preserve">  Tenniseklubi Promenaad</t>
  </si>
  <si>
    <t xml:space="preserve">  FC Flora leping</t>
  </si>
  <si>
    <t xml:space="preserve">  Haapsalu-Hanko regati toetus</t>
  </si>
  <si>
    <t xml:space="preserve">  Avatud Noortekeskus ANK</t>
  </si>
  <si>
    <t xml:space="preserve">  Teater Randlane noortetrupi toetus</t>
  </si>
  <si>
    <t xml:space="preserve">  Mudilaste laulurühm Do-Re-Mi toetus</t>
  </si>
  <si>
    <t xml:space="preserve">  Lääne Skautide Malev toetus</t>
  </si>
  <si>
    <t xml:space="preserve">  Tantsustuudio T-Stuudio toetus</t>
  </si>
  <si>
    <t xml:space="preserve">  Tantsustuudio Lootos toetus</t>
  </si>
  <si>
    <t xml:space="preserve">  Muude päevakeskuste ja ürituste toetamine</t>
  </si>
  <si>
    <t xml:space="preserve">  Õpilaste ja lasteaialaste ujumisõpetuse läbiviimine</t>
  </si>
  <si>
    <t xml:space="preserve">  Vastuvõtud õpetajatele</t>
  </si>
  <si>
    <t xml:space="preserve">  Õpetajate päeva tähistamine</t>
  </si>
  <si>
    <t xml:space="preserve">  Noorte vanemate pidulik vastuvõtt</t>
  </si>
  <si>
    <t xml:space="preserve">  Reserv muuks hariduskuluks</t>
  </si>
  <si>
    <t xml:space="preserve">  Jääpurjetamise EM toetus</t>
  </si>
  <si>
    <t xml:space="preserve">  Koolispordiliit toetus</t>
  </si>
  <si>
    <t xml:space="preserve">  Spordiklubid toetus</t>
  </si>
  <si>
    <t>Kinnitatud</t>
  </si>
  <si>
    <t>Haapsalu Linnavolikogu</t>
  </si>
  <si>
    <t>23.02.2007 määrusega nr 32</t>
  </si>
  <si>
    <t xml:space="preserve">23.02.2007 määrusega nr 32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</si>
</sst>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d\-mmm\-yy"/>
  </numFmts>
  <fonts count="14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14"/>
      <color indexed="10"/>
      <name val="Arial"/>
      <family val="0"/>
    </font>
    <font>
      <i/>
      <sz val="8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49" fontId="5" fillId="0" borderId="1" xfId="19" applyNumberFormat="1" applyFont="1" applyFill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/>
    </xf>
    <xf numFmtId="49" fontId="5" fillId="0" borderId="1" xfId="19" applyNumberFormat="1" applyFont="1" applyFill="1" applyBorder="1" applyAlignment="1">
      <alignment/>
      <protection/>
    </xf>
    <xf numFmtId="49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7" fillId="0" borderId="1" xfId="19" applyNumberFormat="1" applyFont="1" applyFill="1" applyBorder="1" applyAlignment="1">
      <alignment horizontal="left"/>
      <protection/>
    </xf>
    <xf numFmtId="49" fontId="7" fillId="0" borderId="1" xfId="19" applyNumberFormat="1" applyFont="1" applyFill="1" applyBorder="1" applyAlignment="1">
      <alignment/>
      <protection/>
    </xf>
    <xf numFmtId="3" fontId="7" fillId="0" borderId="1" xfId="0" applyNumberFormat="1" applyFont="1" applyBorder="1" applyAlignment="1" applyProtection="1">
      <alignment horizontal="right"/>
      <protection locked="0"/>
    </xf>
    <xf numFmtId="49" fontId="0" fillId="0" borderId="1" xfId="19" applyNumberFormat="1" applyFont="1" applyFill="1" applyBorder="1" applyAlignment="1">
      <alignment/>
      <protection/>
    </xf>
    <xf numFmtId="3" fontId="0" fillId="0" borderId="1" xfId="0" applyNumberFormat="1" applyFont="1" applyBorder="1" applyAlignment="1" applyProtection="1">
      <alignment horizontal="right"/>
      <protection locked="0"/>
    </xf>
    <xf numFmtId="49" fontId="0" fillId="0" borderId="1" xfId="19" applyNumberFormat="1" applyFont="1" applyFill="1" applyBorder="1" applyAlignment="1">
      <alignment horizontal="center"/>
      <protection/>
    </xf>
    <xf numFmtId="49" fontId="0" fillId="0" borderId="1" xfId="19" applyNumberFormat="1" applyFont="1" applyFill="1" applyBorder="1" applyAlignment="1">
      <alignment horizontal="center"/>
      <protection/>
    </xf>
    <xf numFmtId="49" fontId="0" fillId="0" borderId="1" xfId="19" applyNumberFormat="1" applyFont="1" applyFill="1" applyBorder="1" applyAlignment="1">
      <alignment/>
      <protection/>
    </xf>
    <xf numFmtId="3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49" fontId="7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0" fillId="0" borderId="8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8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0" fillId="0" borderId="1" xfId="19" applyFont="1" applyFill="1" applyBorder="1" applyAlignment="1">
      <alignment wrapText="1"/>
      <protection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2" fillId="0" borderId="0" xfId="0" applyFont="1" applyAlignment="1">
      <alignment/>
    </xf>
    <xf numFmtId="3" fontId="7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8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/>
    </xf>
  </cellXfs>
  <cellStyles count="9">
    <cellStyle name="Normal" xfId="0"/>
    <cellStyle name="Hyperlink" xfId="15"/>
    <cellStyle name="Comma" xfId="16"/>
    <cellStyle name="Comma [0]" xfId="17"/>
    <cellStyle name="Followed Hyperlink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28125" style="2" customWidth="1"/>
    <col min="2" max="2" width="47.140625" style="2" customWidth="1"/>
    <col min="3" max="3" width="11.28125" style="8" customWidth="1"/>
    <col min="4" max="4" width="13.8515625" style="8" customWidth="1"/>
    <col min="5" max="5" width="15.00390625" style="8" customWidth="1"/>
    <col min="6" max="6" width="10.140625" style="2" bestFit="1" customWidth="1"/>
    <col min="7" max="16384" width="9.140625" style="2" customWidth="1"/>
  </cols>
  <sheetData>
    <row r="2" ht="12.75" customHeight="1">
      <c r="B2" s="102"/>
    </row>
    <row r="3" ht="12.75">
      <c r="E3" s="28" t="s">
        <v>4</v>
      </c>
    </row>
    <row r="4" spans="5:7" ht="12.75">
      <c r="E4" s="28" t="s">
        <v>101</v>
      </c>
      <c r="F4" s="9"/>
      <c r="G4" s="9"/>
    </row>
    <row r="5" spans="5:7" ht="12.75">
      <c r="E5" s="28" t="s">
        <v>102</v>
      </c>
      <c r="F5" s="9"/>
      <c r="G5" s="9"/>
    </row>
    <row r="6" spans="3:7" ht="12.75">
      <c r="C6" s="13"/>
      <c r="E6" s="28" t="s">
        <v>103</v>
      </c>
      <c r="F6" s="9"/>
      <c r="G6" s="9"/>
    </row>
    <row r="7" spans="6:7" ht="12.75">
      <c r="F7" s="9"/>
      <c r="G7" s="9"/>
    </row>
    <row r="10" spans="1:7" ht="12.75">
      <c r="A10" s="29" t="s">
        <v>38</v>
      </c>
      <c r="B10" s="14"/>
      <c r="C10" s="15"/>
      <c r="D10" s="15"/>
      <c r="E10" s="15"/>
      <c r="F10" s="14"/>
      <c r="G10" s="14"/>
    </row>
    <row r="12" ht="13.5" thickBot="1"/>
    <row r="13" spans="1:5" ht="38.25">
      <c r="A13" s="119" t="s">
        <v>1</v>
      </c>
      <c r="B13" s="120" t="s">
        <v>3</v>
      </c>
      <c r="C13" s="121" t="s">
        <v>39</v>
      </c>
      <c r="D13" s="122" t="s">
        <v>41</v>
      </c>
      <c r="E13" s="123" t="s">
        <v>40</v>
      </c>
    </row>
    <row r="14" spans="1:5" s="74" customFormat="1" ht="12.75">
      <c r="A14" s="129">
        <v>3220</v>
      </c>
      <c r="B14" s="130" t="s">
        <v>67</v>
      </c>
      <c r="C14" s="73"/>
      <c r="D14" s="134">
        <f>SUM(D15)</f>
        <v>140000</v>
      </c>
      <c r="E14" s="73"/>
    </row>
    <row r="15" spans="1:5" ht="25.5">
      <c r="A15" s="124"/>
      <c r="B15" s="128" t="s">
        <v>68</v>
      </c>
      <c r="C15" s="135">
        <f>SUM(C16:C17)</f>
        <v>4800000</v>
      </c>
      <c r="D15" s="135">
        <f>SUM(D16:D17)</f>
        <v>140000</v>
      </c>
      <c r="E15" s="135">
        <f>SUM(C15:D15)</f>
        <v>4940000</v>
      </c>
    </row>
    <row r="16" spans="1:5" s="133" customFormat="1" ht="11.25">
      <c r="A16" s="131"/>
      <c r="B16" s="132" t="s">
        <v>69</v>
      </c>
      <c r="C16" s="46">
        <v>1800000</v>
      </c>
      <c r="D16" s="136"/>
      <c r="E16" s="46">
        <f>SUM(C16:D16)</f>
        <v>1800000</v>
      </c>
    </row>
    <row r="17" spans="1:5" s="133" customFormat="1" ht="11.25">
      <c r="A17" s="131"/>
      <c r="B17" s="132" t="s">
        <v>71</v>
      </c>
      <c r="C17" s="46">
        <v>3000000</v>
      </c>
      <c r="D17" s="136">
        <v>140000</v>
      </c>
      <c r="E17" s="46">
        <f>SUM(C17:D17)</f>
        <v>3140000</v>
      </c>
    </row>
    <row r="18" spans="1:5" ht="12.75">
      <c r="A18" s="124"/>
      <c r="B18" s="127" t="s">
        <v>70</v>
      </c>
      <c r="C18" s="125"/>
      <c r="D18" s="126"/>
      <c r="E18" s="125"/>
    </row>
    <row r="19" spans="1:5" s="29" customFormat="1" ht="12.75">
      <c r="A19" s="47">
        <v>3500</v>
      </c>
      <c r="B19" s="48" t="s">
        <v>16</v>
      </c>
      <c r="C19" s="49"/>
      <c r="D19" s="49">
        <f>SUM(D20)</f>
        <v>57454</v>
      </c>
      <c r="E19" s="49"/>
    </row>
    <row r="20" spans="1:5" s="42" customFormat="1" ht="12.75">
      <c r="A20" s="50" t="s">
        <v>17</v>
      </c>
      <c r="B20" s="50" t="s">
        <v>18</v>
      </c>
      <c r="C20" s="51">
        <f>SUM(C21:C21)</f>
        <v>1375347</v>
      </c>
      <c r="D20" s="51">
        <f>SUM(D21:D21)</f>
        <v>57454</v>
      </c>
      <c r="E20" s="51">
        <f>SUM(E21:E21)</f>
        <v>1432801</v>
      </c>
    </row>
    <row r="21" spans="1:5" s="54" customFormat="1" ht="12.75">
      <c r="A21" s="52"/>
      <c r="B21" s="52" t="s">
        <v>19</v>
      </c>
      <c r="C21" s="53">
        <v>1375347</v>
      </c>
      <c r="D21" s="53">
        <v>57454</v>
      </c>
      <c r="E21" s="53">
        <f>SUM(C21:D21)</f>
        <v>1432801</v>
      </c>
    </row>
    <row r="22" spans="1:5" s="54" customFormat="1" ht="12.75">
      <c r="A22" s="52"/>
      <c r="B22" s="52"/>
      <c r="C22" s="53"/>
      <c r="D22" s="53"/>
      <c r="E22" s="53"/>
    </row>
    <row r="23" spans="1:5" s="74" customFormat="1" ht="12.75">
      <c r="A23" s="111">
        <v>3502</v>
      </c>
      <c r="B23" s="112" t="s">
        <v>64</v>
      </c>
      <c r="C23" s="113"/>
      <c r="D23" s="113">
        <f>SUM(D24)</f>
        <v>1810950.79</v>
      </c>
      <c r="E23" s="113">
        <f>SUM(C23:D23)</f>
        <v>1810950.79</v>
      </c>
    </row>
    <row r="24" spans="1:5" s="70" customFormat="1" ht="25.5">
      <c r="A24" s="109" t="s">
        <v>65</v>
      </c>
      <c r="B24" s="114" t="s">
        <v>63</v>
      </c>
      <c r="C24" s="110"/>
      <c r="D24" s="110">
        <f>SUM(D25)</f>
        <v>1810950.79</v>
      </c>
      <c r="E24" s="110">
        <f>SUM(C24:D24)</f>
        <v>1810950.79</v>
      </c>
    </row>
    <row r="25" spans="1:5" s="97" customFormat="1" ht="22.5">
      <c r="A25" s="115"/>
      <c r="B25" s="117" t="s">
        <v>66</v>
      </c>
      <c r="C25" s="116"/>
      <c r="D25" s="116">
        <v>1810950.79</v>
      </c>
      <c r="E25" s="116">
        <f>SUM(C25:D25)</f>
        <v>1810950.79</v>
      </c>
    </row>
    <row r="26" spans="1:5" s="54" customFormat="1" ht="12.75">
      <c r="A26" s="55"/>
      <c r="B26" s="55"/>
      <c r="C26" s="56"/>
      <c r="D26" s="56"/>
      <c r="E26" s="56"/>
    </row>
    <row r="27" spans="1:5" s="39" customFormat="1" ht="25.5">
      <c r="A27" s="36">
        <v>352</v>
      </c>
      <c r="B27" s="37" t="s">
        <v>6</v>
      </c>
      <c r="C27" s="38"/>
      <c r="D27" s="38">
        <f>SUM(D28)</f>
        <v>3007693</v>
      </c>
      <c r="E27" s="38"/>
    </row>
    <row r="28" spans="1:5" s="42" customFormat="1" ht="12.75">
      <c r="A28" s="40" t="s">
        <v>7</v>
      </c>
      <c r="B28" s="40" t="s">
        <v>8</v>
      </c>
      <c r="C28" s="41">
        <f>SUM(C29:C30)</f>
        <v>36923054</v>
      </c>
      <c r="D28" s="41">
        <f>SUM(D29:D30)</f>
        <v>3007693</v>
      </c>
      <c r="E28" s="41">
        <f>C28+D28</f>
        <v>39930747</v>
      </c>
    </row>
    <row r="29" spans="1:5" s="42" customFormat="1" ht="12.75">
      <c r="A29" s="40"/>
      <c r="B29" s="40" t="s">
        <v>42</v>
      </c>
      <c r="C29" s="41">
        <v>6300000</v>
      </c>
      <c r="D29" s="41">
        <v>1896000</v>
      </c>
      <c r="E29" s="41">
        <f aca="true" t="shared" si="0" ref="E29:E38">C29+D29</f>
        <v>8196000</v>
      </c>
    </row>
    <row r="30" spans="1:5" s="42" customFormat="1" ht="12.75">
      <c r="A30" s="40"/>
      <c r="B30" s="40" t="s">
        <v>43</v>
      </c>
      <c r="C30" s="41">
        <f>SUM(C31:C38)</f>
        <v>30623054</v>
      </c>
      <c r="D30" s="41">
        <f>SUM(D31:D38)</f>
        <v>1111693</v>
      </c>
      <c r="E30" s="41">
        <f t="shared" si="0"/>
        <v>31734747</v>
      </c>
    </row>
    <row r="31" spans="1:7" s="45" customFormat="1" ht="11.25">
      <c r="A31" s="43"/>
      <c r="B31" s="43" t="s">
        <v>20</v>
      </c>
      <c r="C31" s="44">
        <v>3715170</v>
      </c>
      <c r="D31" s="44">
        <v>-1630170</v>
      </c>
      <c r="E31" s="46">
        <f t="shared" si="0"/>
        <v>2085000</v>
      </c>
      <c r="G31" s="86"/>
    </row>
    <row r="32" spans="1:5" s="45" customFormat="1" ht="11.25">
      <c r="A32" s="43"/>
      <c r="B32" s="43" t="s">
        <v>62</v>
      </c>
      <c r="C32" s="44">
        <v>21687189</v>
      </c>
      <c r="D32" s="44">
        <v>2092314</v>
      </c>
      <c r="E32" s="46">
        <f t="shared" si="0"/>
        <v>23779503</v>
      </c>
    </row>
    <row r="33" spans="1:5" s="45" customFormat="1" ht="11.25">
      <c r="A33" s="43"/>
      <c r="B33" s="43" t="s">
        <v>44</v>
      </c>
      <c r="C33" s="44">
        <v>493695</v>
      </c>
      <c r="D33" s="44">
        <v>19305</v>
      </c>
      <c r="E33" s="46">
        <f t="shared" si="0"/>
        <v>513000</v>
      </c>
    </row>
    <row r="34" spans="1:5" s="45" customFormat="1" ht="11.25">
      <c r="A34" s="43"/>
      <c r="B34" s="43" t="s">
        <v>45</v>
      </c>
      <c r="C34" s="44"/>
      <c r="D34" s="44">
        <v>563000</v>
      </c>
      <c r="E34" s="46">
        <f t="shared" si="0"/>
        <v>563000</v>
      </c>
    </row>
    <row r="35" spans="1:5" s="45" customFormat="1" ht="11.25">
      <c r="A35" s="43"/>
      <c r="B35" s="43" t="s">
        <v>21</v>
      </c>
      <c r="C35" s="44">
        <v>2350000</v>
      </c>
      <c r="D35" s="44">
        <v>26000</v>
      </c>
      <c r="E35" s="46">
        <f t="shared" si="0"/>
        <v>2376000</v>
      </c>
    </row>
    <row r="36" spans="1:5" s="45" customFormat="1" ht="11.25">
      <c r="A36" s="43"/>
      <c r="B36" s="43" t="s">
        <v>31</v>
      </c>
      <c r="C36" s="44">
        <v>70000</v>
      </c>
      <c r="D36" s="44">
        <v>25244</v>
      </c>
      <c r="E36" s="46">
        <f t="shared" si="0"/>
        <v>95244</v>
      </c>
    </row>
    <row r="37" spans="1:5" s="45" customFormat="1" ht="11.25">
      <c r="A37" s="43"/>
      <c r="B37" s="43" t="s">
        <v>22</v>
      </c>
      <c r="C37" s="44">
        <v>135000</v>
      </c>
      <c r="D37" s="44">
        <v>-1000</v>
      </c>
      <c r="E37" s="46">
        <f t="shared" si="0"/>
        <v>134000</v>
      </c>
    </row>
    <row r="38" spans="1:5" s="45" customFormat="1" ht="11.25">
      <c r="A38" s="43"/>
      <c r="B38" s="43" t="s">
        <v>23</v>
      </c>
      <c r="C38" s="44">
        <v>2172000</v>
      </c>
      <c r="D38" s="44">
        <v>17000</v>
      </c>
      <c r="E38" s="46">
        <f t="shared" si="0"/>
        <v>2189000</v>
      </c>
    </row>
    <row r="39" spans="1:5" s="45" customFormat="1" ht="11.25">
      <c r="A39" s="43"/>
      <c r="B39" s="43"/>
      <c r="C39" s="44"/>
      <c r="D39" s="44"/>
      <c r="E39" s="44"/>
    </row>
    <row r="40" spans="1:7" s="42" customFormat="1" ht="12.75">
      <c r="A40" s="105"/>
      <c r="B40" s="105" t="s">
        <v>5</v>
      </c>
      <c r="C40" s="106"/>
      <c r="D40" s="106">
        <f>D19+D27+D23+D14</f>
        <v>5016097.79</v>
      </c>
      <c r="E40" s="107"/>
      <c r="F40" s="108"/>
      <c r="G40" s="108"/>
    </row>
    <row r="41" spans="1:5" ht="12.75">
      <c r="A41" s="16"/>
      <c r="B41" s="16"/>
      <c r="C41" s="17"/>
      <c r="D41" s="18"/>
      <c r="E41" s="18"/>
    </row>
  </sheetData>
  <printOptions/>
  <pageMargins left="0.75" right="0.48" top="1" bottom="1" header="0.5" footer="0.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8"/>
  <sheetViews>
    <sheetView workbookViewId="0" topLeftCell="A1">
      <selection activeCell="E6" sqref="E6"/>
    </sheetView>
  </sheetViews>
  <sheetFormatPr defaultColWidth="9.140625" defaultRowHeight="12.75"/>
  <cols>
    <col min="1" max="1" width="8.57421875" style="4" customWidth="1"/>
    <col min="2" max="2" width="43.57421875" style="12" customWidth="1"/>
    <col min="3" max="4" width="12.421875" style="9" customWidth="1"/>
    <col min="5" max="5" width="14.28125" style="9" customWidth="1"/>
    <col min="6" max="7" width="10.140625" style="2" bestFit="1" customWidth="1"/>
    <col min="8" max="8" width="40.421875" style="2" customWidth="1"/>
    <col min="9" max="16384" width="9.140625" style="2" customWidth="1"/>
  </cols>
  <sheetData>
    <row r="3" spans="4:5" ht="12.75">
      <c r="D3" s="8"/>
      <c r="E3" s="28" t="s">
        <v>0</v>
      </c>
    </row>
    <row r="4" spans="4:5" ht="12.75">
      <c r="D4" s="8"/>
      <c r="E4" s="28" t="s">
        <v>101</v>
      </c>
    </row>
    <row r="5" spans="4:5" ht="12.75">
      <c r="D5" s="8"/>
      <c r="E5" s="28" t="s">
        <v>102</v>
      </c>
    </row>
    <row r="6" spans="4:5" ht="12.75">
      <c r="D6" s="8"/>
      <c r="E6" s="28" t="s">
        <v>104</v>
      </c>
    </row>
    <row r="7" spans="3:5" ht="12.75">
      <c r="C7" s="8"/>
      <c r="D7" s="8"/>
      <c r="E7" s="8"/>
    </row>
    <row r="8" spans="3:5" ht="12.75">
      <c r="C8" s="8"/>
      <c r="D8" s="8"/>
      <c r="E8" s="8"/>
    </row>
    <row r="9" spans="3:5" ht="12.75">
      <c r="C9" s="8"/>
      <c r="D9" s="8"/>
      <c r="E9" s="8"/>
    </row>
    <row r="10" spans="1:5" ht="12.75">
      <c r="A10" s="35" t="s">
        <v>49</v>
      </c>
      <c r="B10" s="19"/>
      <c r="C10" s="20"/>
      <c r="D10" s="20"/>
      <c r="E10" s="20"/>
    </row>
    <row r="11" spans="3:5" ht="12.75">
      <c r="C11" s="8"/>
      <c r="D11" s="8"/>
      <c r="E11" s="8"/>
    </row>
    <row r="12" spans="3:5" ht="13.5" thickBot="1">
      <c r="C12" s="8"/>
      <c r="D12" s="8"/>
      <c r="E12" s="8"/>
    </row>
    <row r="13" spans="1:5" ht="39" thickBot="1">
      <c r="A13" s="30" t="s">
        <v>1</v>
      </c>
      <c r="B13" s="31" t="s">
        <v>3</v>
      </c>
      <c r="C13" s="32" t="s">
        <v>39</v>
      </c>
      <c r="D13" s="33" t="s">
        <v>41</v>
      </c>
      <c r="E13" s="34" t="s">
        <v>40</v>
      </c>
    </row>
    <row r="14" spans="1:5" ht="12.75">
      <c r="A14" s="21"/>
      <c r="B14" s="22"/>
      <c r="C14" s="23"/>
      <c r="D14" s="23"/>
      <c r="E14" s="23"/>
    </row>
    <row r="15" spans="1:5" s="60" customFormat="1" ht="12.75">
      <c r="A15" s="57" t="s">
        <v>12</v>
      </c>
      <c r="B15" s="58" t="s">
        <v>9</v>
      </c>
      <c r="C15" s="59">
        <f>SUM(C16:C19)</f>
        <v>1000000</v>
      </c>
      <c r="D15" s="59">
        <f>D16+D19</f>
        <v>2851863</v>
      </c>
      <c r="E15" s="59">
        <f>SUM(C15:D15)</f>
        <v>3851863</v>
      </c>
    </row>
    <row r="16" spans="1:5" s="64" customFormat="1" ht="11.25">
      <c r="A16" s="61"/>
      <c r="B16" s="62" t="s">
        <v>36</v>
      </c>
      <c r="C16" s="63">
        <v>0</v>
      </c>
      <c r="D16" s="63">
        <f>SUM(D17+D18)</f>
        <v>2851863</v>
      </c>
      <c r="E16" s="63">
        <f>SUM(C16:D16)</f>
        <v>2851863</v>
      </c>
    </row>
    <row r="17" spans="1:5" s="64" customFormat="1" ht="11.25">
      <c r="A17" s="61"/>
      <c r="B17" s="62" t="s">
        <v>72</v>
      </c>
      <c r="C17" s="63"/>
      <c r="D17" s="63">
        <v>152000</v>
      </c>
      <c r="E17" s="63"/>
    </row>
    <row r="18" spans="1:5" s="64" customFormat="1" ht="11.25">
      <c r="A18" s="61"/>
      <c r="B18" s="62" t="s">
        <v>73</v>
      </c>
      <c r="C18" s="63"/>
      <c r="D18" s="63">
        <v>2699863</v>
      </c>
      <c r="E18" s="63"/>
    </row>
    <row r="19" spans="1:5" s="64" customFormat="1" ht="11.25">
      <c r="A19" s="61"/>
      <c r="B19" s="62" t="s">
        <v>37</v>
      </c>
      <c r="C19" s="63">
        <v>1000000</v>
      </c>
      <c r="D19" s="63">
        <v>0</v>
      </c>
      <c r="E19" s="63">
        <f>SUM(C19:D19)</f>
        <v>1000000</v>
      </c>
    </row>
    <row r="20" spans="1:5" s="64" customFormat="1" ht="11.25">
      <c r="A20" s="61"/>
      <c r="B20" s="62"/>
      <c r="C20" s="63"/>
      <c r="D20" s="63"/>
      <c r="E20" s="63"/>
    </row>
    <row r="21" spans="1:5" s="74" customFormat="1" ht="12.75">
      <c r="A21" s="71" t="s">
        <v>46</v>
      </c>
      <c r="B21" s="72" t="s">
        <v>47</v>
      </c>
      <c r="C21" s="73"/>
      <c r="D21" s="73">
        <f>D22+D26</f>
        <v>310000</v>
      </c>
      <c r="E21" s="73"/>
    </row>
    <row r="22" spans="1:5" s="70" customFormat="1" ht="12.75">
      <c r="A22" s="75" t="s">
        <v>14</v>
      </c>
      <c r="B22" s="68" t="s">
        <v>27</v>
      </c>
      <c r="C22" s="69">
        <f>SUM(C23:C25)</f>
        <v>420000</v>
      </c>
      <c r="D22" s="69">
        <v>-420000</v>
      </c>
      <c r="E22" s="69">
        <f>C22+D22</f>
        <v>0</v>
      </c>
    </row>
    <row r="23" spans="1:5" s="97" customFormat="1" ht="11.25">
      <c r="A23" s="95"/>
      <c r="B23" s="96" t="s">
        <v>51</v>
      </c>
      <c r="C23" s="46">
        <v>90000</v>
      </c>
      <c r="D23" s="46">
        <v>-90000</v>
      </c>
      <c r="E23" s="46">
        <f>C23+D23</f>
        <v>0</v>
      </c>
    </row>
    <row r="24" spans="1:5" s="97" customFormat="1" ht="11.25">
      <c r="A24" s="95"/>
      <c r="B24" s="96" t="s">
        <v>52</v>
      </c>
      <c r="C24" s="46">
        <v>300000</v>
      </c>
      <c r="D24" s="46">
        <v>-300000</v>
      </c>
      <c r="E24" s="46">
        <f>C24+D24</f>
        <v>0</v>
      </c>
    </row>
    <row r="25" spans="1:5" s="97" customFormat="1" ht="11.25">
      <c r="A25" s="95"/>
      <c r="B25" s="96" t="s">
        <v>53</v>
      </c>
      <c r="C25" s="46">
        <v>30000</v>
      </c>
      <c r="D25" s="46">
        <v>-30000</v>
      </c>
      <c r="E25" s="46">
        <f>C25+D25</f>
        <v>0</v>
      </c>
    </row>
    <row r="26" spans="1:5" s="70" customFormat="1" ht="12.75">
      <c r="A26" s="75" t="s">
        <v>48</v>
      </c>
      <c r="B26" s="68" t="s">
        <v>11</v>
      </c>
      <c r="C26" s="69">
        <v>0</v>
      </c>
      <c r="D26" s="69">
        <f>SUM(D27:D29)</f>
        <v>730000</v>
      </c>
      <c r="E26" s="69">
        <f>C26+D26</f>
        <v>730000</v>
      </c>
    </row>
    <row r="27" spans="1:5" s="97" customFormat="1" ht="11.25">
      <c r="A27" s="95"/>
      <c r="B27" s="96" t="s">
        <v>51</v>
      </c>
      <c r="C27" s="46"/>
      <c r="D27" s="46">
        <v>90000</v>
      </c>
      <c r="E27" s="46">
        <f>SUM(C27:D27)</f>
        <v>90000</v>
      </c>
    </row>
    <row r="28" spans="1:5" s="97" customFormat="1" ht="11.25">
      <c r="A28" s="95"/>
      <c r="B28" s="96" t="s">
        <v>52</v>
      </c>
      <c r="C28" s="46"/>
      <c r="D28" s="46">
        <v>620000</v>
      </c>
      <c r="E28" s="46">
        <f>SUM(C28:D28)</f>
        <v>620000</v>
      </c>
    </row>
    <row r="29" spans="1:5" s="97" customFormat="1" ht="11.25">
      <c r="A29" s="95"/>
      <c r="B29" s="96" t="s">
        <v>53</v>
      </c>
      <c r="C29" s="46"/>
      <c r="D29" s="46">
        <v>20000</v>
      </c>
      <c r="E29" s="46">
        <f>SUM(C29:D29)</f>
        <v>20000</v>
      </c>
    </row>
    <row r="30" spans="1:5" s="97" customFormat="1" ht="11.25">
      <c r="A30" s="95"/>
      <c r="B30" s="96"/>
      <c r="C30" s="46"/>
      <c r="D30" s="46"/>
      <c r="E30" s="46"/>
    </row>
    <row r="31" spans="1:5" s="137" customFormat="1" ht="12.75">
      <c r="A31" s="71" t="s">
        <v>74</v>
      </c>
      <c r="B31" s="72" t="s">
        <v>76</v>
      </c>
      <c r="C31" s="73"/>
      <c r="D31" s="73">
        <f>D32</f>
        <v>10000</v>
      </c>
      <c r="E31" s="73"/>
    </row>
    <row r="32" spans="1:5" s="97" customFormat="1" ht="12.75">
      <c r="A32" s="75" t="s">
        <v>48</v>
      </c>
      <c r="B32" s="68" t="s">
        <v>11</v>
      </c>
      <c r="C32" s="69">
        <f>SUM(C33:C41)</f>
        <v>4856000</v>
      </c>
      <c r="D32" s="69">
        <f>SUM(D33:D41)</f>
        <v>10000</v>
      </c>
      <c r="E32" s="69">
        <f>SUM(E33:E41)</f>
        <v>4866000</v>
      </c>
    </row>
    <row r="33" spans="1:5" s="97" customFormat="1" ht="22.5">
      <c r="A33" s="95"/>
      <c r="B33" s="141" t="s">
        <v>79</v>
      </c>
      <c r="C33" s="46">
        <v>4100000</v>
      </c>
      <c r="D33" s="46"/>
      <c r="E33" s="46">
        <f>SUM(C33:D33)</f>
        <v>4100000</v>
      </c>
    </row>
    <row r="34" spans="1:5" s="97" customFormat="1" ht="11.25">
      <c r="A34" s="95"/>
      <c r="B34" s="96" t="s">
        <v>100</v>
      </c>
      <c r="C34" s="46">
        <v>300000</v>
      </c>
      <c r="D34" s="46"/>
      <c r="E34" s="46">
        <f aca="true" t="shared" si="0" ref="E34:E41">SUM(C34:D34)</f>
        <v>300000</v>
      </c>
    </row>
    <row r="35" spans="1:5" s="97" customFormat="1" ht="11.25">
      <c r="A35" s="95"/>
      <c r="B35" s="96" t="s">
        <v>99</v>
      </c>
      <c r="C35" s="46">
        <v>25000</v>
      </c>
      <c r="D35" s="46"/>
      <c r="E35" s="46">
        <f t="shared" si="0"/>
        <v>25000</v>
      </c>
    </row>
    <row r="36" spans="1:5" s="97" customFormat="1" ht="11.25">
      <c r="A36" s="95"/>
      <c r="B36" s="96" t="s">
        <v>81</v>
      </c>
      <c r="C36" s="46">
        <v>35000</v>
      </c>
      <c r="D36" s="46"/>
      <c r="E36" s="46">
        <f t="shared" si="0"/>
        <v>35000</v>
      </c>
    </row>
    <row r="37" spans="1:5" s="97" customFormat="1" ht="11.25">
      <c r="A37" s="95"/>
      <c r="B37" s="96" t="s">
        <v>82</v>
      </c>
      <c r="C37" s="46">
        <v>100000</v>
      </c>
      <c r="D37" s="46"/>
      <c r="E37" s="46">
        <f t="shared" si="0"/>
        <v>100000</v>
      </c>
    </row>
    <row r="38" spans="1:5" s="97" customFormat="1" ht="11.25">
      <c r="A38" s="95"/>
      <c r="B38" s="96" t="s">
        <v>83</v>
      </c>
      <c r="C38" s="46">
        <v>210000</v>
      </c>
      <c r="D38" s="46"/>
      <c r="E38" s="46">
        <f t="shared" si="0"/>
        <v>210000</v>
      </c>
    </row>
    <row r="39" spans="1:5" s="97" customFormat="1" ht="11.25">
      <c r="A39" s="95"/>
      <c r="B39" s="96" t="s">
        <v>84</v>
      </c>
      <c r="C39" s="46">
        <v>66000</v>
      </c>
      <c r="D39" s="46"/>
      <c r="E39" s="46">
        <f t="shared" si="0"/>
        <v>66000</v>
      </c>
    </row>
    <row r="40" spans="1:5" s="97" customFormat="1" ht="11.25">
      <c r="A40" s="95"/>
      <c r="B40" s="96" t="s">
        <v>85</v>
      </c>
      <c r="C40" s="46">
        <v>20000</v>
      </c>
      <c r="D40" s="46"/>
      <c r="E40" s="46">
        <f t="shared" si="0"/>
        <v>20000</v>
      </c>
    </row>
    <row r="41" spans="1:5" s="97" customFormat="1" ht="11.25">
      <c r="A41" s="95"/>
      <c r="B41" s="96" t="s">
        <v>98</v>
      </c>
      <c r="C41" s="46"/>
      <c r="D41" s="46">
        <v>10000</v>
      </c>
      <c r="E41" s="46">
        <f t="shared" si="0"/>
        <v>10000</v>
      </c>
    </row>
    <row r="42" spans="1:5" s="97" customFormat="1" ht="11.25">
      <c r="A42" s="95"/>
      <c r="B42" s="96"/>
      <c r="C42" s="46"/>
      <c r="D42" s="46"/>
      <c r="E42" s="46"/>
    </row>
    <row r="43" spans="1:5" s="74" customFormat="1" ht="12.75">
      <c r="A43" s="71" t="s">
        <v>80</v>
      </c>
      <c r="B43" s="71" t="s">
        <v>77</v>
      </c>
      <c r="C43" s="73"/>
      <c r="D43" s="73">
        <f>D44</f>
        <v>30000</v>
      </c>
      <c r="E43" s="73"/>
    </row>
    <row r="44" spans="1:5" s="97" customFormat="1" ht="12.75">
      <c r="A44" s="75" t="s">
        <v>48</v>
      </c>
      <c r="B44" s="68" t="s">
        <v>11</v>
      </c>
      <c r="C44" s="69">
        <f>SUM(C45:C51)</f>
        <v>860000</v>
      </c>
      <c r="D44" s="69">
        <f>SUM(D45:D51)</f>
        <v>30000</v>
      </c>
      <c r="E44" s="69">
        <f>SUM(C44:D44)</f>
        <v>890000</v>
      </c>
    </row>
    <row r="45" spans="1:5" s="97" customFormat="1" ht="11.25">
      <c r="A45" s="95"/>
      <c r="B45" s="96" t="s">
        <v>86</v>
      </c>
      <c r="C45" s="46">
        <v>215000</v>
      </c>
      <c r="D45" s="46"/>
      <c r="E45" s="46">
        <f>SUM(C45:D45)</f>
        <v>215000</v>
      </c>
    </row>
    <row r="46" spans="1:5" s="97" customFormat="1" ht="11.25">
      <c r="A46" s="95"/>
      <c r="B46" s="96" t="s">
        <v>87</v>
      </c>
      <c r="C46" s="46">
        <v>40000</v>
      </c>
      <c r="D46" s="46"/>
      <c r="E46" s="46">
        <f aca="true" t="shared" si="1" ref="E46:E51">SUM(C46:D46)</f>
        <v>40000</v>
      </c>
    </row>
    <row r="47" spans="1:5" s="97" customFormat="1" ht="11.25">
      <c r="A47" s="142"/>
      <c r="B47" s="142" t="s">
        <v>90</v>
      </c>
      <c r="C47" s="46">
        <v>155000</v>
      </c>
      <c r="D47" s="46"/>
      <c r="E47" s="46">
        <f t="shared" si="1"/>
        <v>155000</v>
      </c>
    </row>
    <row r="48" spans="1:5" s="97" customFormat="1" ht="11.25">
      <c r="A48" s="142"/>
      <c r="B48" s="142" t="s">
        <v>91</v>
      </c>
      <c r="C48" s="46">
        <v>140000</v>
      </c>
      <c r="D48" s="46"/>
      <c r="E48" s="46">
        <f t="shared" si="1"/>
        <v>140000</v>
      </c>
    </row>
    <row r="49" spans="1:5" s="97" customFormat="1" ht="11.25">
      <c r="A49" s="142"/>
      <c r="B49" s="142" t="s">
        <v>88</v>
      </c>
      <c r="C49" s="46">
        <v>30000</v>
      </c>
      <c r="D49" s="46"/>
      <c r="E49" s="46">
        <f t="shared" si="1"/>
        <v>30000</v>
      </c>
    </row>
    <row r="50" spans="1:5" s="97" customFormat="1" ht="11.25">
      <c r="A50" s="95"/>
      <c r="B50" s="96" t="s">
        <v>89</v>
      </c>
      <c r="C50" s="46">
        <v>15000</v>
      </c>
      <c r="D50" s="46"/>
      <c r="E50" s="46">
        <f t="shared" si="1"/>
        <v>15000</v>
      </c>
    </row>
    <row r="51" spans="1:5" s="97" customFormat="1" ht="11.25">
      <c r="A51" s="95"/>
      <c r="B51" s="96" t="s">
        <v>92</v>
      </c>
      <c r="C51" s="46">
        <v>265000</v>
      </c>
      <c r="D51" s="46">
        <v>30000</v>
      </c>
      <c r="E51" s="46">
        <f t="shared" si="1"/>
        <v>295000</v>
      </c>
    </row>
    <row r="52" spans="1:5" s="74" customFormat="1" ht="12.75">
      <c r="A52" s="71"/>
      <c r="B52" s="71"/>
      <c r="C52" s="73"/>
      <c r="D52" s="73"/>
      <c r="E52" s="73"/>
    </row>
    <row r="53" spans="1:5" s="25" customFormat="1" ht="12.75">
      <c r="A53" s="57" t="s">
        <v>13</v>
      </c>
      <c r="B53" s="58" t="s">
        <v>24</v>
      </c>
      <c r="C53" s="59"/>
      <c r="D53" s="59">
        <f>SUM(D54:D55)</f>
        <v>57454</v>
      </c>
      <c r="E53" s="59"/>
    </row>
    <row r="54" spans="1:5" s="26" customFormat="1" ht="12.75">
      <c r="A54" s="65" t="s">
        <v>25</v>
      </c>
      <c r="B54" s="66" t="s">
        <v>26</v>
      </c>
      <c r="C54" s="67">
        <v>2431260</v>
      </c>
      <c r="D54" s="67">
        <v>75304</v>
      </c>
      <c r="E54" s="67">
        <f>SUM(C54:D54)</f>
        <v>2506564</v>
      </c>
    </row>
    <row r="55" spans="1:5" s="26" customFormat="1" ht="12.75">
      <c r="A55" s="65" t="s">
        <v>14</v>
      </c>
      <c r="B55" s="66" t="s">
        <v>27</v>
      </c>
      <c r="C55" s="67">
        <v>1916220</v>
      </c>
      <c r="D55" s="67">
        <v>-17850</v>
      </c>
      <c r="E55" s="67">
        <f>SUM(C55:D55)</f>
        <v>1898370</v>
      </c>
    </row>
    <row r="56" spans="1:5" ht="12.75">
      <c r="A56" s="1"/>
      <c r="B56" s="10"/>
      <c r="C56" s="6"/>
      <c r="D56" s="6"/>
      <c r="E56" s="6"/>
    </row>
    <row r="57" spans="1:5" s="90" customFormat="1" ht="12.75">
      <c r="A57" s="87" t="s">
        <v>29</v>
      </c>
      <c r="B57" s="88" t="s">
        <v>30</v>
      </c>
      <c r="C57" s="89"/>
      <c r="D57" s="89">
        <f>SUM(D58)</f>
        <v>-270000</v>
      </c>
      <c r="E57" s="73"/>
    </row>
    <row r="58" spans="1:5" s="94" customFormat="1" ht="12.75">
      <c r="A58" s="91" t="s">
        <v>14</v>
      </c>
      <c r="B58" s="92" t="s">
        <v>15</v>
      </c>
      <c r="C58" s="93">
        <f>SUM(C59:C62)</f>
        <v>332000</v>
      </c>
      <c r="D58" s="93">
        <f>SUM(D59:D62)</f>
        <v>-270000</v>
      </c>
      <c r="E58" s="69">
        <f>SUM(C58:D58)</f>
        <v>62000</v>
      </c>
    </row>
    <row r="59" spans="1:5" s="101" customFormat="1" ht="11.25">
      <c r="A59" s="98"/>
      <c r="B59" s="99" t="s">
        <v>35</v>
      </c>
      <c r="C59" s="100">
        <v>290000</v>
      </c>
      <c r="D59" s="100">
        <v>-290000</v>
      </c>
      <c r="E59" s="46">
        <f>SUM(C59:D59)</f>
        <v>0</v>
      </c>
    </row>
    <row r="60" spans="1:5" s="101" customFormat="1" ht="11.25">
      <c r="A60" s="98"/>
      <c r="B60" s="99" t="s">
        <v>34</v>
      </c>
      <c r="C60" s="100">
        <v>12000</v>
      </c>
      <c r="D60" s="100">
        <v>0</v>
      </c>
      <c r="E60" s="46">
        <f>SUM(C60:D60)</f>
        <v>12000</v>
      </c>
    </row>
    <row r="61" spans="1:5" s="101" customFormat="1" ht="11.25">
      <c r="A61" s="98"/>
      <c r="B61" s="99" t="s">
        <v>33</v>
      </c>
      <c r="C61" s="100">
        <v>10000</v>
      </c>
      <c r="D61" s="100">
        <v>0</v>
      </c>
      <c r="E61" s="46">
        <f>SUM(C61:D61)</f>
        <v>10000</v>
      </c>
    </row>
    <row r="62" spans="1:5" s="101" customFormat="1" ht="11.25">
      <c r="A62" s="98"/>
      <c r="B62" s="99" t="s">
        <v>32</v>
      </c>
      <c r="C62" s="100">
        <v>20000</v>
      </c>
      <c r="D62" s="100">
        <v>20000</v>
      </c>
      <c r="E62" s="46">
        <f>SUM(C62:D62)</f>
        <v>40000</v>
      </c>
    </row>
    <row r="63" spans="1:5" s="101" customFormat="1" ht="11.25">
      <c r="A63" s="98"/>
      <c r="B63" s="99"/>
      <c r="C63" s="100"/>
      <c r="D63" s="100"/>
      <c r="E63" s="46"/>
    </row>
    <row r="64" spans="1:5" s="138" customFormat="1" ht="12.75">
      <c r="A64" s="139" t="s">
        <v>75</v>
      </c>
      <c r="B64" s="140" t="s">
        <v>78</v>
      </c>
      <c r="C64" s="89"/>
      <c r="D64" s="89">
        <f>D65</f>
        <v>15000</v>
      </c>
      <c r="E64" s="73"/>
    </row>
    <row r="65" spans="1:5" s="94" customFormat="1" ht="12.75">
      <c r="A65" s="91" t="s">
        <v>14</v>
      </c>
      <c r="B65" s="92" t="s">
        <v>15</v>
      </c>
      <c r="C65" s="93">
        <f>SUM(C66:C70)</f>
        <v>357000</v>
      </c>
      <c r="D65" s="93">
        <f>SUM(D66:D70)</f>
        <v>15000</v>
      </c>
      <c r="E65" s="93">
        <f aca="true" t="shared" si="2" ref="E65:E70">SUM(C65:D65)</f>
        <v>372000</v>
      </c>
    </row>
    <row r="66" spans="1:5" s="101" customFormat="1" ht="11.25">
      <c r="A66" s="98"/>
      <c r="B66" s="99" t="s">
        <v>93</v>
      </c>
      <c r="C66" s="100">
        <v>290000</v>
      </c>
      <c r="D66" s="100"/>
      <c r="E66" s="46">
        <f t="shared" si="2"/>
        <v>290000</v>
      </c>
    </row>
    <row r="67" spans="1:5" s="101" customFormat="1" ht="11.25">
      <c r="A67" s="98"/>
      <c r="B67" s="99" t="s">
        <v>94</v>
      </c>
      <c r="C67" s="100">
        <v>15000</v>
      </c>
      <c r="D67" s="100"/>
      <c r="E67" s="46">
        <f t="shared" si="2"/>
        <v>15000</v>
      </c>
    </row>
    <row r="68" spans="1:5" s="101" customFormat="1" ht="11.25">
      <c r="A68" s="98"/>
      <c r="B68" s="99" t="s">
        <v>95</v>
      </c>
      <c r="C68" s="100">
        <v>2000</v>
      </c>
      <c r="D68" s="100"/>
      <c r="E68" s="46">
        <f t="shared" si="2"/>
        <v>2000</v>
      </c>
    </row>
    <row r="69" spans="1:5" s="101" customFormat="1" ht="11.25">
      <c r="A69" s="98"/>
      <c r="B69" s="99" t="s">
        <v>96</v>
      </c>
      <c r="C69" s="100">
        <v>40000</v>
      </c>
      <c r="D69" s="100"/>
      <c r="E69" s="46">
        <f t="shared" si="2"/>
        <v>40000</v>
      </c>
    </row>
    <row r="70" spans="1:5" s="101" customFormat="1" ht="11.25">
      <c r="A70" s="98"/>
      <c r="B70" s="99" t="s">
        <v>97</v>
      </c>
      <c r="C70" s="100">
        <v>10000</v>
      </c>
      <c r="D70" s="100">
        <v>15000</v>
      </c>
      <c r="E70" s="46">
        <f t="shared" si="2"/>
        <v>25000</v>
      </c>
    </row>
    <row r="71" spans="1:5" ht="12.75">
      <c r="A71" s="3"/>
      <c r="B71" s="11"/>
      <c r="C71" s="7"/>
      <c r="D71" s="7"/>
      <c r="E71" s="5"/>
    </row>
    <row r="72" spans="1:5" s="25" customFormat="1" ht="12.75">
      <c r="A72" s="76">
        <v>10701</v>
      </c>
      <c r="B72" s="77" t="s">
        <v>10</v>
      </c>
      <c r="C72" s="78"/>
      <c r="D72" s="78">
        <f>SUM(D73:D74)</f>
        <v>-1630170</v>
      </c>
      <c r="E72" s="59"/>
    </row>
    <row r="73" spans="1:5" s="85" customFormat="1" ht="12.75">
      <c r="A73" s="82" t="s">
        <v>28</v>
      </c>
      <c r="B73" s="83" t="s">
        <v>50</v>
      </c>
      <c r="C73" s="84">
        <v>3715170</v>
      </c>
      <c r="D73" s="84">
        <v>-1982170</v>
      </c>
      <c r="E73" s="67">
        <f>SUM(C73:D73)</f>
        <v>1733000</v>
      </c>
    </row>
    <row r="74" spans="1:5" ht="12.75">
      <c r="A74" s="81" t="s">
        <v>14</v>
      </c>
      <c r="B74" s="79" t="s">
        <v>27</v>
      </c>
      <c r="C74" s="80">
        <v>0</v>
      </c>
      <c r="D74" s="80">
        <v>352000</v>
      </c>
      <c r="E74" s="67">
        <f>SUM(C74:D74)</f>
        <v>352000</v>
      </c>
    </row>
    <row r="75" spans="1:5" ht="12.75">
      <c r="A75" s="81"/>
      <c r="B75" s="79"/>
      <c r="C75" s="80"/>
      <c r="D75" s="80"/>
      <c r="E75" s="69"/>
    </row>
    <row r="76" spans="1:7" s="26" customFormat="1" ht="12.75">
      <c r="A76" s="24"/>
      <c r="B76" s="77" t="s">
        <v>2</v>
      </c>
      <c r="C76" s="59"/>
      <c r="D76" s="59">
        <f>D72+D64+D57+D53+D43+D31+D21+D15</f>
        <v>1374147</v>
      </c>
      <c r="E76" s="59"/>
      <c r="F76" s="27"/>
      <c r="G76" s="27"/>
    </row>
    <row r="77" spans="3:5" ht="12.75">
      <c r="C77" s="8"/>
      <c r="D77" s="8"/>
      <c r="E77" s="8"/>
    </row>
    <row r="78" ht="12.75">
      <c r="D78" s="8"/>
    </row>
  </sheetData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4">
      <selection activeCell="B39" sqref="B39"/>
    </sheetView>
  </sheetViews>
  <sheetFormatPr defaultColWidth="9.140625" defaultRowHeight="12.75"/>
  <cols>
    <col min="1" max="1" width="8.57421875" style="0" customWidth="1"/>
    <col min="2" max="2" width="44.421875" style="0" customWidth="1"/>
    <col min="3" max="4" width="12.421875" style="0" customWidth="1"/>
    <col min="5" max="5" width="14.28125" style="0" customWidth="1"/>
    <col min="8" max="8" width="13.28125" style="0" customWidth="1"/>
  </cols>
  <sheetData>
    <row r="1" spans="1:5" ht="12.75">
      <c r="A1" s="4"/>
      <c r="B1" s="12"/>
      <c r="C1" s="9"/>
      <c r="D1" s="9"/>
      <c r="E1" s="9"/>
    </row>
    <row r="2" spans="1:5" ht="12.75">
      <c r="A2" s="4"/>
      <c r="B2" s="12"/>
      <c r="C2" s="9"/>
      <c r="D2" s="8"/>
      <c r="E2" s="28" t="s">
        <v>54</v>
      </c>
    </row>
    <row r="3" spans="1:5" ht="12.75">
      <c r="A3" s="4"/>
      <c r="B3" s="12"/>
      <c r="C3" s="9"/>
      <c r="D3" s="8"/>
      <c r="E3" s="28" t="s">
        <v>101</v>
      </c>
    </row>
    <row r="4" spans="1:5" ht="12.75">
      <c r="A4" s="4"/>
      <c r="B4" s="12"/>
      <c r="C4" s="9"/>
      <c r="D4" s="8"/>
      <c r="E4" s="28" t="s">
        <v>102</v>
      </c>
    </row>
    <row r="5" spans="1:5" ht="12.75">
      <c r="A5" s="4"/>
      <c r="B5" s="12"/>
      <c r="C5" s="9"/>
      <c r="D5" s="8"/>
      <c r="E5" s="28" t="s">
        <v>103</v>
      </c>
    </row>
    <row r="6" spans="1:5" ht="12.75">
      <c r="A6" s="4"/>
      <c r="B6" s="12"/>
      <c r="C6" s="9"/>
      <c r="D6" s="9"/>
      <c r="E6" s="28"/>
    </row>
    <row r="7" spans="1:5" ht="12.75">
      <c r="A7" s="4"/>
      <c r="B7" s="12"/>
      <c r="C7" s="8"/>
      <c r="D7" s="8"/>
      <c r="E7" s="8"/>
    </row>
    <row r="8" spans="1:5" ht="12.75">
      <c r="A8" s="4"/>
      <c r="B8" s="12"/>
      <c r="C8" s="8"/>
      <c r="D8" s="8"/>
      <c r="E8" s="8"/>
    </row>
    <row r="9" spans="1:5" ht="12.75">
      <c r="A9" s="4"/>
      <c r="B9" s="12"/>
      <c r="C9" s="8"/>
      <c r="D9" s="8"/>
      <c r="E9" s="8"/>
    </row>
    <row r="10" spans="1:5" ht="12.75">
      <c r="A10" s="35" t="s">
        <v>55</v>
      </c>
      <c r="B10" s="19"/>
      <c r="C10" s="20"/>
      <c r="D10" s="20"/>
      <c r="E10" s="20"/>
    </row>
    <row r="11" spans="1:5" ht="12.75">
      <c r="A11" s="4"/>
      <c r="B11" s="12"/>
      <c r="C11" s="8"/>
      <c r="D11" s="8"/>
      <c r="E11" s="8"/>
    </row>
    <row r="12" spans="1:5" ht="13.5" thickBot="1">
      <c r="A12" s="4"/>
      <c r="B12" s="12"/>
      <c r="C12" s="8"/>
      <c r="D12" s="8"/>
      <c r="E12" s="8"/>
    </row>
    <row r="13" spans="1:5" ht="39" thickBot="1">
      <c r="A13" s="30" t="s">
        <v>1</v>
      </c>
      <c r="B13" s="31" t="s">
        <v>56</v>
      </c>
      <c r="C13" s="32" t="s">
        <v>39</v>
      </c>
      <c r="D13" s="33" t="s">
        <v>41</v>
      </c>
      <c r="E13" s="34" t="s">
        <v>40</v>
      </c>
    </row>
    <row r="14" spans="1:5" ht="12.75">
      <c r="A14" s="21"/>
      <c r="B14" s="22"/>
      <c r="C14" s="23"/>
      <c r="D14" s="23"/>
      <c r="E14" s="23"/>
    </row>
    <row r="15" spans="1:8" ht="25.5">
      <c r="A15" s="57" t="s">
        <v>57</v>
      </c>
      <c r="B15" s="103" t="s">
        <v>58</v>
      </c>
      <c r="C15" s="59">
        <f>SUM(C16:C22)</f>
        <v>2486045</v>
      </c>
      <c r="D15" s="59">
        <f>SUM(D16:D23)</f>
        <v>-3641950.79</v>
      </c>
      <c r="E15" s="59">
        <f aca="true" t="shared" si="0" ref="E15:E23">SUM(C15:D15)</f>
        <v>-1155905.79</v>
      </c>
      <c r="H15" s="118"/>
    </row>
    <row r="16" spans="1:5" ht="22.5">
      <c r="A16" s="61"/>
      <c r="B16" s="104" t="s">
        <v>59</v>
      </c>
      <c r="C16" s="63">
        <v>1583000</v>
      </c>
      <c r="D16" s="63">
        <v>0</v>
      </c>
      <c r="E16" s="63">
        <f t="shared" si="0"/>
        <v>1583000</v>
      </c>
    </row>
    <row r="17" spans="1:5" ht="12.75">
      <c r="A17" s="61"/>
      <c r="B17" s="62" t="s">
        <v>60</v>
      </c>
      <c r="C17" s="63">
        <v>903045</v>
      </c>
      <c r="D17" s="63">
        <f>Lisa2!D76-Lisa1!D40</f>
        <v>-3641950.79</v>
      </c>
      <c r="E17" s="63">
        <f t="shared" si="0"/>
        <v>-2738905.79</v>
      </c>
    </row>
    <row r="18" spans="1:5" ht="12.75">
      <c r="A18" s="61"/>
      <c r="B18" s="62"/>
      <c r="C18" s="63"/>
      <c r="D18" s="63"/>
      <c r="E18" s="63"/>
    </row>
    <row r="19" spans="1:5" ht="12.75">
      <c r="A19" s="61"/>
      <c r="B19" s="62"/>
      <c r="C19" s="63"/>
      <c r="D19" s="63"/>
      <c r="E19" s="63"/>
    </row>
    <row r="20" spans="1:5" ht="12.75">
      <c r="A20" s="61"/>
      <c r="B20" s="62"/>
      <c r="C20" s="63"/>
      <c r="D20" s="63"/>
      <c r="E20" s="63"/>
    </row>
    <row r="21" spans="1:5" ht="12.75">
      <c r="A21" s="61"/>
      <c r="B21" s="62"/>
      <c r="C21" s="63"/>
      <c r="D21" s="63">
        <v>0</v>
      </c>
      <c r="E21" s="63">
        <f t="shared" si="0"/>
        <v>0</v>
      </c>
    </row>
    <row r="22" spans="1:5" ht="12.75">
      <c r="A22" s="61"/>
      <c r="B22" s="62"/>
      <c r="C22" s="63"/>
      <c r="D22" s="63">
        <v>0</v>
      </c>
      <c r="E22" s="63">
        <f t="shared" si="0"/>
        <v>0</v>
      </c>
    </row>
    <row r="23" spans="1:5" ht="12.75">
      <c r="A23" s="61"/>
      <c r="B23" s="62"/>
      <c r="C23" s="63"/>
      <c r="D23" s="63">
        <v>0</v>
      </c>
      <c r="E23" s="63">
        <f t="shared" si="0"/>
        <v>0</v>
      </c>
    </row>
    <row r="24" spans="1:5" ht="12.75">
      <c r="A24" s="71"/>
      <c r="B24" s="72" t="s">
        <v>61</v>
      </c>
      <c r="C24" s="73"/>
      <c r="D24" s="73">
        <f>D15</f>
        <v>-3641950.79</v>
      </c>
      <c r="E24" s="63"/>
    </row>
  </sheetData>
  <printOptions/>
  <pageMargins left="0.75" right="0.55" top="1" bottom="1" header="0.5" footer="0.5"/>
  <pageSetup horizontalDpi="600" verticalDpi="600" orientation="portrait" paperSize="9" scale="9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Haapsalu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Elvi Puda</cp:lastModifiedBy>
  <cp:lastPrinted>2007-02-26T11:51:27Z</cp:lastPrinted>
  <dcterms:created xsi:type="dcterms:W3CDTF">2001-03-26T08:58:57Z</dcterms:created>
  <dcterms:modified xsi:type="dcterms:W3CDTF">2007-02-26T11:52:15Z</dcterms:modified>
  <cp:category/>
  <cp:version/>
  <cp:contentType/>
  <cp:contentStatus/>
</cp:coreProperties>
</file>