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25" activeTab="1"/>
  </bookViews>
  <sheets>
    <sheet name="Lisa1" sheetId="1" r:id="rId1"/>
    <sheet name="Lisa2" sheetId="2" r:id="rId2"/>
    <sheet name="Sheet2" sheetId="3" r:id="rId3"/>
  </sheets>
  <definedNames>
    <definedName name="_xlnm.Print_Area" localSheetId="0">'Lisa1'!$A$2:$E$56</definedName>
    <definedName name="_xlnm.Print_Area" localSheetId="1">'Lisa2'!$A$2:$E$63</definedName>
    <definedName name="_xlnm.Print_Area" localSheetId="2">'Sheet2'!#REF!</definedName>
  </definedNames>
  <calcPr fullCalcOnLoad="1"/>
</workbook>
</file>

<file path=xl/sharedStrings.xml><?xml version="1.0" encoding="utf-8"?>
<sst xmlns="http://schemas.openxmlformats.org/spreadsheetml/2006/main" count="145" uniqueCount="133">
  <si>
    <t>Lisa 2</t>
  </si>
  <si>
    <t xml:space="preserve">Haapsalu Linnavalitsus </t>
  </si>
  <si>
    <t>Tunnus</t>
  </si>
  <si>
    <t>Kululiik</t>
  </si>
  <si>
    <t>KOKKU LISAEELARVE KULUD</t>
  </si>
  <si>
    <t>Lisa 1</t>
  </si>
  <si>
    <t>Materiaalsete ja immateriaalsete varade soetamine ja renoveerimine</t>
  </si>
  <si>
    <t>2005 eelarve</t>
  </si>
  <si>
    <t>Uus 2005 eelarve</t>
  </si>
  <si>
    <t>Sisu</t>
  </si>
  <si>
    <t>155</t>
  </si>
  <si>
    <t>HAAPSALU LINNA  2005. AASTA TEISE LISAEELARVE KULUD</t>
  </si>
  <si>
    <t>HAAPSALU LINNA  2005. AASTA TEISE LISAEELARVE FINANTSEERIMISTEHINGUD</t>
  </si>
  <si>
    <t>2.Lisaeelarve</t>
  </si>
  <si>
    <t>08102</t>
  </si>
  <si>
    <t>Sporditegevus, organisatsioonid</t>
  </si>
  <si>
    <t>Materiaalsete ja immateriaalsete varade soetamine ja renoveerimine (Haapsalu Spordibaasid OÜ)</t>
  </si>
  <si>
    <t>08202</t>
  </si>
  <si>
    <t>Haapsalu Kultuurikeskus</t>
  </si>
  <si>
    <t>04510</t>
  </si>
  <si>
    <t>Linna teed ja tänavad</t>
  </si>
  <si>
    <t xml:space="preserve">   2005 Linnuse projekti ettevalmistustööd</t>
  </si>
  <si>
    <t xml:space="preserve">   Staadioni piirdeaia ja tribüünide renoveerimine</t>
  </si>
  <si>
    <t>55</t>
  </si>
  <si>
    <t>Majandamiskulud</t>
  </si>
  <si>
    <t xml:space="preserve">   Haapsalu Kuurort AS aktsiate müügi korraldamine</t>
  </si>
  <si>
    <t>01112</t>
  </si>
  <si>
    <t>Linnavalitsus</t>
  </si>
  <si>
    <t xml:space="preserve">   Kultuurikeskuse remondi omafinantseering</t>
  </si>
  <si>
    <t xml:space="preserve">   Sõiduteede pindamine</t>
  </si>
  <si>
    <t xml:space="preserve">   Haapsalu Veevärk AS poolt 2003a teostatud tänavate rekonstrueerimine</t>
  </si>
  <si>
    <t xml:space="preserve">   Kruusateede 2 kordne pindamine</t>
  </si>
  <si>
    <t xml:space="preserve">   Sõidu ja kõnniteede renoveerimine</t>
  </si>
  <si>
    <t xml:space="preserve">   Juurdepääsutee kinnistule Holmi 4a</t>
  </si>
  <si>
    <t xml:space="preserve">   Tamme tn. kvartalisisesed  kõnniteed</t>
  </si>
  <si>
    <t xml:space="preserve">   Spordihoone akende vahetus </t>
  </si>
  <si>
    <t>10121</t>
  </si>
  <si>
    <t>Sotsiaalhoolekande teenused puuetega inimestele</t>
  </si>
  <si>
    <t>45</t>
  </si>
  <si>
    <t>Toetus puudega isikute hooldajale</t>
  </si>
  <si>
    <t>10402</t>
  </si>
  <si>
    <t>Perekondade ja laste sotsiaalne kaitse</t>
  </si>
  <si>
    <t>Vähekindlustatud perede ja laste toitlustamine</t>
  </si>
  <si>
    <t>10500</t>
  </si>
  <si>
    <t>Töötute sotsiaalne kaitse</t>
  </si>
  <si>
    <t>võlanõustamise teenuse osutamine</t>
  </si>
  <si>
    <t>10700</t>
  </si>
  <si>
    <t>Riskirühmade hoolekandeasutused</t>
  </si>
  <si>
    <t>Varjupaiga ülalpidamine</t>
  </si>
  <si>
    <t>10900</t>
  </si>
  <si>
    <t>Sotsiaalse kaitse haldamine</t>
  </si>
  <si>
    <t>Projektide kaasfinantseerimine</t>
  </si>
  <si>
    <t>Finantsvarade suurenemine (-)</t>
  </si>
  <si>
    <t>311.01</t>
  </si>
  <si>
    <t>Kodumaiste planeeritavate hoiuste suurendamine (-)</t>
  </si>
  <si>
    <t>311.02</t>
  </si>
  <si>
    <t>Väärtpaberite ost  residentidelt (-)</t>
  </si>
  <si>
    <t>311.03</t>
  </si>
  <si>
    <t>Laenude andmine residentidele (õppelaenud) (-)</t>
  </si>
  <si>
    <t>311.04</t>
  </si>
  <si>
    <t>Aktsiate ja osade ost (-)</t>
  </si>
  <si>
    <t>312.01</t>
  </si>
  <si>
    <t>Välismaiste planeeritavate hoiuste suurendamine (-)</t>
  </si>
  <si>
    <t>312.02</t>
  </si>
  <si>
    <t>Väärtpaberite ost mitteresidentidelt (-)</t>
  </si>
  <si>
    <t>312.04</t>
  </si>
  <si>
    <t>Välismaiste osaluste ost (-)</t>
  </si>
  <si>
    <t>Finantsvarade vähenemine (+)</t>
  </si>
  <si>
    <t>321.01</t>
  </si>
  <si>
    <t>Kodumaiste planeeritavate hoiuste vähendamine (+)</t>
  </si>
  <si>
    <t>321.02</t>
  </si>
  <si>
    <t>Väärtpaberite müük residentidele (+)</t>
  </si>
  <si>
    <t>321.03</t>
  </si>
  <si>
    <t>Antud laenude tagasimaksed residentidele (õppelaenud) (+)</t>
  </si>
  <si>
    <t>321.04</t>
  </si>
  <si>
    <t>Aktsiate ja osade müük (+)</t>
  </si>
  <si>
    <t>322.01</t>
  </si>
  <si>
    <t>Välismaiste planeeritavate hoiuste vähendamine (+)</t>
  </si>
  <si>
    <t>322.02</t>
  </si>
  <si>
    <t>Väärtpaberite müük mitteresidentidele (+)</t>
  </si>
  <si>
    <t>322.04</t>
  </si>
  <si>
    <t>Välismaiste osaluste müük (+)</t>
  </si>
  <si>
    <t>20.5</t>
  </si>
  <si>
    <t>Kohustuste suurenemine (+)</t>
  </si>
  <si>
    <t>331.01.1</t>
  </si>
  <si>
    <t>Väärtpaberite emiteerimine valitsussektorisiseselt (+)</t>
  </si>
  <si>
    <t>331.01.9</t>
  </si>
  <si>
    <t>Väärtpaberite emiteerimine muudele residentidele (+)</t>
  </si>
  <si>
    <t>331.03.1</t>
  </si>
  <si>
    <t>Laenude võtmine valitsussektorisiseselt (+)</t>
  </si>
  <si>
    <t>2081.5.8</t>
  </si>
  <si>
    <t>Laenude võtmine muudelt residentidelt (+)</t>
  </si>
  <si>
    <t xml:space="preserve">   laen linna omandis olevate äripindade renoveerimiseks</t>
  </si>
  <si>
    <t xml:space="preserve">   laen Väike-Viigi projekti omafinantseeringuks</t>
  </si>
  <si>
    <t xml:space="preserve">   laen Haapsalu Gümnaasiumi projekti omafinantseeringuks</t>
  </si>
  <si>
    <t>332.01</t>
  </si>
  <si>
    <t>Väärtpaberite emiteerimine mitteresidentidele (+)</t>
  </si>
  <si>
    <t>332.03</t>
  </si>
  <si>
    <t>Laenude võtmine mitteresidentidelt (+)</t>
  </si>
  <si>
    <t>20.06</t>
  </si>
  <si>
    <t>Kohustuste vähenemine (-)</t>
  </si>
  <si>
    <t>341.01.1</t>
  </si>
  <si>
    <t>Väärtpaberite tagasiostmine valitsussektorisiseselt (-)</t>
  </si>
  <si>
    <t>341.01.9</t>
  </si>
  <si>
    <t>Väärtpaberite tagasiostmine muudelt residentidelt (-)</t>
  </si>
  <si>
    <t>2082.6</t>
  </si>
  <si>
    <t>Kapitaliliisingu maksed residentidele (-)</t>
  </si>
  <si>
    <t xml:space="preserve">   Haapsalu Kultuurikeskuse kapitaliliisingu maksed</t>
  </si>
  <si>
    <t xml:space="preserve">   Haapsalu Linnavalitsuse kapitaliliisingu maksed</t>
  </si>
  <si>
    <t xml:space="preserve">   Haapsalu Muusikakooli kapitaliliisingu maksed</t>
  </si>
  <si>
    <t xml:space="preserve">   Haapsalu Sotsiaalmaja kapitaliliisingu maksed</t>
  </si>
  <si>
    <t>341.03.1</t>
  </si>
  <si>
    <t>Võetud laenude tagasimaksmine valitsussektorisiseselt (-)</t>
  </si>
  <si>
    <t>2081.6.8</t>
  </si>
  <si>
    <t>Võetud laenude tagasimaksmine muudele residentidele (-)</t>
  </si>
  <si>
    <t xml:space="preserve">   Haapsalu Linnavalitsuse laenumaksed pankadele</t>
  </si>
  <si>
    <t>342.01</t>
  </si>
  <si>
    <t>Väärtpaberite tagasiostmine mitteresidentidelt (-)</t>
  </si>
  <si>
    <t>342.02</t>
  </si>
  <si>
    <t>Kapitaliliisingu maksed mitteresidentidele (-)</t>
  </si>
  <si>
    <t>2081.6.9</t>
  </si>
  <si>
    <t>Võetud laenude tagasimaksmine mitteresidentidele (-)</t>
  </si>
  <si>
    <t xml:space="preserve">   Haapsalu Linnavalitsuse EBRD laenu tagasimakse</t>
  </si>
  <si>
    <t>Muutus kassas ja hoiustes (suurenemine "-", vähenemine "+"), sh.muutused kassatagavaras ja vabas jäägis</t>
  </si>
  <si>
    <t>KOKKU LISAEELARVE FINANTSEERIMISTEHINGUD</t>
  </si>
  <si>
    <t xml:space="preserve">   Haapsalu Kuurort AS aktsiate müügist laekunud vahendite jäägi muutus</t>
  </si>
  <si>
    <t xml:space="preserve">   Prognoositavate eelmisest aastast ülekantavte rahaliste vahendite muutus</t>
  </si>
  <si>
    <t xml:space="preserve">   2006-2007 Linnuse projekti ettevalmistus</t>
  </si>
  <si>
    <t xml:space="preserve">   2005 Linnuse projekti omafinantseering sh. täiendav valgustus</t>
  </si>
  <si>
    <t xml:space="preserve">   Kinoaparatuuri rekonstrueerimisprojekti omafinantseering</t>
  </si>
  <si>
    <t xml:space="preserve">   Nurme ja Niine tn. kõnnitee asfalteerimine</t>
  </si>
  <si>
    <t>14.04.2005 korraldusele nr. 256</t>
  </si>
  <si>
    <t>14.04.2005 korraldusele nr.256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</si>
</sst>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dd\-mmm\-yy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21" applyFont="1" applyFill="1" applyBorder="1" applyAlignment="1">
      <alignment/>
      <protection/>
    </xf>
    <xf numFmtId="0" fontId="3" fillId="0" borderId="1" xfId="0" applyFont="1" applyBorder="1" applyAlignment="1">
      <alignment/>
    </xf>
    <xf numFmtId="0" fontId="1" fillId="0" borderId="3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3" fillId="0" borderId="1" xfId="21" applyFont="1" applyFill="1" applyBorder="1" applyAlignment="1">
      <alignment/>
      <protection/>
    </xf>
    <xf numFmtId="3" fontId="1" fillId="0" borderId="0" xfId="0" applyNumberFormat="1" applyFont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5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0" fillId="0" borderId="6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left"/>
    </xf>
    <xf numFmtId="49" fontId="3" fillId="0" borderId="1" xfId="21" applyNumberFormat="1" applyFont="1" applyFill="1" applyBorder="1" applyAlignment="1">
      <alignment horizontal="left"/>
      <protection/>
    </xf>
    <xf numFmtId="49" fontId="0" fillId="0" borderId="1" xfId="0" applyNumberForma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9" fontId="3" fillId="0" borderId="1" xfId="0" applyNumberFormat="1" applyFont="1" applyBorder="1" applyAlignment="1">
      <alignment horizontal="center"/>
    </xf>
    <xf numFmtId="49" fontId="1" fillId="0" borderId="6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49" fontId="0" fillId="0" borderId="7" xfId="0" applyNumberFormat="1" applyFont="1" applyBorder="1" applyAlignment="1">
      <alignment horizontal="left"/>
    </xf>
    <xf numFmtId="0" fontId="0" fillId="0" borderId="8" xfId="0" applyFont="1" applyBorder="1" applyAlignment="1">
      <alignment/>
    </xf>
    <xf numFmtId="49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8" fillId="0" borderId="0" xfId="0" applyFont="1" applyAlignment="1">
      <alignment/>
    </xf>
    <xf numFmtId="14" fontId="0" fillId="0" borderId="0" xfId="0" applyNumberFormat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 applyProtection="1">
      <alignment horizontal="right"/>
      <protection locked="0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9" fontId="1" fillId="0" borderId="6" xfId="0" applyNumberFormat="1" applyFont="1" applyFill="1" applyBorder="1" applyAlignment="1">
      <alignment horizontal="left" wrapText="1"/>
    </xf>
    <xf numFmtId="0" fontId="1" fillId="0" borderId="3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0" fontId="7" fillId="0" borderId="0" xfId="0" applyFont="1" applyAlignment="1">
      <alignment wrapText="1"/>
    </xf>
    <xf numFmtId="0" fontId="1" fillId="0" borderId="3" xfId="0" applyFont="1" applyFill="1" applyBorder="1" applyAlignment="1">
      <alignment/>
    </xf>
    <xf numFmtId="0" fontId="0" fillId="0" borderId="1" xfId="21" applyFont="1" applyFill="1" applyBorder="1">
      <alignment/>
      <protection/>
    </xf>
    <xf numFmtId="3" fontId="2" fillId="0" borderId="1" xfId="21" applyNumberFormat="1" applyFont="1" applyFill="1" applyBorder="1" applyProtection="1">
      <alignment/>
      <protection locked="0"/>
    </xf>
    <xf numFmtId="3" fontId="2" fillId="0" borderId="1" xfId="21" applyNumberFormat="1" applyFont="1" applyFill="1" applyBorder="1" applyProtection="1">
      <alignment/>
      <protection/>
    </xf>
    <xf numFmtId="0" fontId="10" fillId="0" borderId="1" xfId="21" applyFont="1" applyFill="1" applyBorder="1">
      <alignment/>
      <protection/>
    </xf>
    <xf numFmtId="3" fontId="10" fillId="0" borderId="1" xfId="21" applyNumberFormat="1" applyFont="1" applyFill="1" applyBorder="1" applyProtection="1">
      <alignment/>
      <protection locked="0"/>
    </xf>
    <xf numFmtId="49" fontId="0" fillId="0" borderId="1" xfId="21" applyNumberFormat="1" applyFont="1" applyFill="1" applyBorder="1" applyAlignment="1">
      <alignment horizontal="left"/>
      <protection/>
    </xf>
    <xf numFmtId="0" fontId="10" fillId="0" borderId="0" xfId="0" applyFont="1" applyAlignment="1">
      <alignment/>
    </xf>
    <xf numFmtId="0" fontId="1" fillId="0" borderId="1" xfId="21" applyFont="1" applyFill="1" applyBorder="1">
      <alignment/>
      <protection/>
    </xf>
    <xf numFmtId="49" fontId="1" fillId="0" borderId="1" xfId="21" applyNumberFormat="1" applyFont="1" applyFill="1" applyBorder="1" applyAlignment="1">
      <alignment horizontal="left"/>
      <protection/>
    </xf>
    <xf numFmtId="3" fontId="9" fillId="0" borderId="1" xfId="21" applyNumberFormat="1" applyFont="1" applyFill="1" applyBorder="1" applyProtection="1">
      <alignment/>
      <protection/>
    </xf>
    <xf numFmtId="49" fontId="10" fillId="0" borderId="1" xfId="21" applyNumberFormat="1" applyFont="1" applyFill="1" applyBorder="1" applyAlignment="1">
      <alignment horizontal="left"/>
      <protection/>
    </xf>
    <xf numFmtId="3" fontId="9" fillId="0" borderId="1" xfId="21" applyNumberFormat="1" applyFont="1" applyFill="1" applyBorder="1" applyProtection="1">
      <alignment/>
      <protection locked="0"/>
    </xf>
    <xf numFmtId="49" fontId="0" fillId="0" borderId="5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3" fontId="1" fillId="0" borderId="12" xfId="21" applyNumberFormat="1" applyFont="1" applyFill="1" applyBorder="1" applyProtection="1">
      <alignment/>
      <protection/>
    </xf>
    <xf numFmtId="49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right" wrapText="1"/>
    </xf>
    <xf numFmtId="0" fontId="3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view="pageBreakPreview" zoomScaleSheetLayoutView="100" workbookViewId="0" topLeftCell="A40">
      <selection activeCell="D16" sqref="D16"/>
    </sheetView>
  </sheetViews>
  <sheetFormatPr defaultColWidth="9.140625" defaultRowHeight="12.75"/>
  <cols>
    <col min="1" max="1" width="8.57421875" style="24" customWidth="1"/>
    <col min="2" max="2" width="51.8515625" style="0" customWidth="1"/>
    <col min="3" max="3" width="14.140625" style="2" customWidth="1"/>
    <col min="4" max="4" width="13.140625" style="2" customWidth="1"/>
    <col min="5" max="5" width="14.8515625" style="2" customWidth="1"/>
    <col min="6" max="7" width="10.140625" style="0" bestFit="1" customWidth="1"/>
  </cols>
  <sheetData>
    <row r="2" ht="12.75">
      <c r="E2" s="2" t="s">
        <v>5</v>
      </c>
    </row>
    <row r="3" ht="12.75">
      <c r="E3" s="6" t="s">
        <v>1</v>
      </c>
    </row>
    <row r="4" spans="4:5" ht="12.75">
      <c r="D4" s="48"/>
      <c r="E4" s="6" t="s">
        <v>131</v>
      </c>
    </row>
    <row r="5" spans="3:5" ht="12.75">
      <c r="C5" s="6"/>
      <c r="D5" s="6"/>
      <c r="E5" s="6"/>
    </row>
    <row r="6" spans="3:5" ht="12.75">
      <c r="C6" s="6"/>
      <c r="D6" s="6"/>
      <c r="E6" s="6"/>
    </row>
    <row r="7" spans="3:5" ht="12.75">
      <c r="C7" s="6"/>
      <c r="D7" s="6"/>
      <c r="E7" s="6"/>
    </row>
    <row r="8" spans="1:5" ht="12.75">
      <c r="A8" s="25" t="s">
        <v>11</v>
      </c>
      <c r="B8" s="1"/>
      <c r="C8" s="17"/>
      <c r="D8" s="17"/>
      <c r="E8" s="17"/>
    </row>
    <row r="9" spans="3:5" ht="12.75">
      <c r="C9" s="6"/>
      <c r="D9" s="6"/>
      <c r="E9" s="6"/>
    </row>
    <row r="10" spans="3:5" ht="13.5" thickBot="1">
      <c r="C10" s="6"/>
      <c r="D10" s="6"/>
      <c r="E10" s="6"/>
    </row>
    <row r="11" spans="1:5" ht="13.5" thickBot="1">
      <c r="A11" s="26" t="s">
        <v>2</v>
      </c>
      <c r="B11" s="7" t="s">
        <v>3</v>
      </c>
      <c r="C11" s="18" t="s">
        <v>7</v>
      </c>
      <c r="D11" s="21" t="s">
        <v>13</v>
      </c>
      <c r="E11" s="49" t="s">
        <v>8</v>
      </c>
    </row>
    <row r="12" spans="1:5" ht="12.75">
      <c r="A12" s="41"/>
      <c r="B12" s="42"/>
      <c r="C12" s="50"/>
      <c r="D12" s="51"/>
      <c r="E12" s="52"/>
    </row>
    <row r="13" spans="1:5" s="40" customFormat="1" ht="12.75">
      <c r="A13" s="39" t="s">
        <v>26</v>
      </c>
      <c r="B13" s="13" t="s">
        <v>27</v>
      </c>
      <c r="C13" s="53"/>
      <c r="D13" s="53">
        <f>D14</f>
        <v>1020000</v>
      </c>
      <c r="E13" s="54"/>
    </row>
    <row r="14" spans="1:5" s="14" customFormat="1" ht="12.75">
      <c r="A14" s="43" t="s">
        <v>23</v>
      </c>
      <c r="B14" s="44" t="s">
        <v>24</v>
      </c>
      <c r="C14" s="55">
        <v>2035000</v>
      </c>
      <c r="D14" s="55">
        <f>SUM(D15)</f>
        <v>1020000</v>
      </c>
      <c r="E14" s="19">
        <f>SUM(C14:D14)</f>
        <v>3055000</v>
      </c>
    </row>
    <row r="15" spans="1:5" s="47" customFormat="1" ht="12">
      <c r="A15" s="45"/>
      <c r="B15" s="46" t="s">
        <v>25</v>
      </c>
      <c r="C15" s="56"/>
      <c r="D15" s="56">
        <v>1020000</v>
      </c>
      <c r="E15" s="56">
        <f>SUM(C15:D15)</f>
        <v>1020000</v>
      </c>
    </row>
    <row r="16" spans="1:5" ht="12.75">
      <c r="A16" s="27"/>
      <c r="B16" s="4"/>
      <c r="C16" s="19"/>
      <c r="D16" s="19"/>
      <c r="E16" s="19"/>
    </row>
    <row r="17" spans="1:5" s="9" customFormat="1" ht="12.75">
      <c r="A17" s="32" t="s">
        <v>19</v>
      </c>
      <c r="B17" s="8" t="s">
        <v>20</v>
      </c>
      <c r="C17" s="20"/>
      <c r="D17" s="20">
        <f>D18</f>
        <v>1470000</v>
      </c>
      <c r="E17" s="20"/>
    </row>
    <row r="18" spans="1:6" ht="25.5">
      <c r="A18" s="35" t="s">
        <v>10</v>
      </c>
      <c r="B18" s="22" t="s">
        <v>6</v>
      </c>
      <c r="C18" s="19">
        <f>SUM(C19:C25)</f>
        <v>1590000</v>
      </c>
      <c r="D18" s="19">
        <f>SUM(D19:D25)</f>
        <v>1470000</v>
      </c>
      <c r="E18" s="19">
        <f>SUM(E19:E25)</f>
        <v>3060000</v>
      </c>
      <c r="F18" s="5"/>
    </row>
    <row r="19" spans="1:5" s="37" customFormat="1" ht="24">
      <c r="A19" s="38"/>
      <c r="B19" s="23" t="s">
        <v>30</v>
      </c>
      <c r="C19" s="57">
        <v>600000</v>
      </c>
      <c r="D19" s="57"/>
      <c r="E19" s="57">
        <f aca="true" t="shared" si="0" ref="E19:E25">SUM(C19:D19)</f>
        <v>600000</v>
      </c>
    </row>
    <row r="20" spans="1:5" ht="12.75">
      <c r="A20" s="35"/>
      <c r="B20" s="23" t="s">
        <v>31</v>
      </c>
      <c r="C20" s="19">
        <v>300000</v>
      </c>
      <c r="D20" s="19"/>
      <c r="E20" s="57">
        <f t="shared" si="0"/>
        <v>300000</v>
      </c>
    </row>
    <row r="21" spans="1:5" ht="12.75">
      <c r="A21" s="35"/>
      <c r="B21" s="23" t="s">
        <v>32</v>
      </c>
      <c r="C21" s="19">
        <v>100000</v>
      </c>
      <c r="D21" s="19"/>
      <c r="E21" s="57">
        <f t="shared" si="0"/>
        <v>100000</v>
      </c>
    </row>
    <row r="22" spans="1:5" ht="12.75">
      <c r="A22" s="35"/>
      <c r="B22" s="23" t="s">
        <v>33</v>
      </c>
      <c r="C22" s="19">
        <v>100000</v>
      </c>
      <c r="D22" s="19"/>
      <c r="E22" s="57">
        <f t="shared" si="0"/>
        <v>100000</v>
      </c>
    </row>
    <row r="23" spans="1:5" ht="12.75">
      <c r="A23" s="35"/>
      <c r="B23" s="23" t="s">
        <v>34</v>
      </c>
      <c r="C23" s="19">
        <v>190000</v>
      </c>
      <c r="D23" s="19"/>
      <c r="E23" s="57">
        <f t="shared" si="0"/>
        <v>190000</v>
      </c>
    </row>
    <row r="24" spans="1:5" s="37" customFormat="1" ht="12">
      <c r="A24" s="36"/>
      <c r="B24" s="12" t="s">
        <v>130</v>
      </c>
      <c r="C24" s="57">
        <v>300000</v>
      </c>
      <c r="D24" s="57">
        <v>520000</v>
      </c>
      <c r="E24" s="57">
        <f t="shared" si="0"/>
        <v>820000</v>
      </c>
    </row>
    <row r="25" spans="1:5" s="37" customFormat="1" ht="12">
      <c r="A25" s="36"/>
      <c r="B25" s="12" t="s">
        <v>29</v>
      </c>
      <c r="C25" s="57"/>
      <c r="D25" s="57">
        <v>950000</v>
      </c>
      <c r="E25" s="57">
        <f t="shared" si="0"/>
        <v>950000</v>
      </c>
    </row>
    <row r="26" spans="1:5" s="9" customFormat="1" ht="12.75">
      <c r="A26" s="32" t="s">
        <v>14</v>
      </c>
      <c r="B26" s="8" t="s">
        <v>15</v>
      </c>
      <c r="C26" s="20"/>
      <c r="D26" s="20">
        <f>D27</f>
        <v>350000</v>
      </c>
      <c r="E26" s="20"/>
    </row>
    <row r="27" spans="1:5" ht="25.5">
      <c r="A27" s="35" t="s">
        <v>10</v>
      </c>
      <c r="B27" s="22" t="s">
        <v>16</v>
      </c>
      <c r="C27" s="19">
        <v>0</v>
      </c>
      <c r="D27" s="19">
        <f>SUM(D28:D29)</f>
        <v>350000</v>
      </c>
      <c r="E27" s="19">
        <f>SUM(C27:D27)</f>
        <v>350000</v>
      </c>
    </row>
    <row r="28" spans="1:5" ht="12.75">
      <c r="A28" s="38"/>
      <c r="B28" s="23" t="s">
        <v>35</v>
      </c>
      <c r="C28" s="57"/>
      <c r="D28" s="57">
        <v>240000</v>
      </c>
      <c r="E28" s="57">
        <f>SUM(C28:D28)</f>
        <v>240000</v>
      </c>
    </row>
    <row r="29" spans="1:5" ht="12.75">
      <c r="A29" s="38"/>
      <c r="B29" s="23" t="s">
        <v>22</v>
      </c>
      <c r="C29" s="57"/>
      <c r="D29" s="57">
        <v>110000</v>
      </c>
      <c r="E29" s="57">
        <f>SUM(C29:D29)</f>
        <v>110000</v>
      </c>
    </row>
    <row r="30" spans="1:5" ht="12.75">
      <c r="A30" s="35"/>
      <c r="B30" s="23"/>
      <c r="C30" s="19"/>
      <c r="D30" s="19"/>
      <c r="E30" s="19"/>
    </row>
    <row r="31" spans="1:5" s="9" customFormat="1" ht="12.75">
      <c r="A31" s="32" t="s">
        <v>17</v>
      </c>
      <c r="B31" s="8" t="s">
        <v>18</v>
      </c>
      <c r="C31" s="20"/>
      <c r="D31" s="20">
        <f>D32</f>
        <v>2920000</v>
      </c>
      <c r="E31" s="20"/>
    </row>
    <row r="32" spans="1:5" ht="25.5">
      <c r="A32" s="35" t="s">
        <v>10</v>
      </c>
      <c r="B32" s="22" t="s">
        <v>6</v>
      </c>
      <c r="C32" s="19">
        <f>SUM(C33:C37)</f>
        <v>300000</v>
      </c>
      <c r="D32" s="19">
        <f>SUM(D33:D37)</f>
        <v>2920000</v>
      </c>
      <c r="E32" s="19">
        <f>SUM(E33:E37)</f>
        <v>3220000</v>
      </c>
    </row>
    <row r="33" spans="1:5" s="37" customFormat="1" ht="12">
      <c r="A33" s="38"/>
      <c r="B33" s="23" t="s">
        <v>21</v>
      </c>
      <c r="C33" s="57">
        <v>300000</v>
      </c>
      <c r="D33" s="57">
        <v>120000</v>
      </c>
      <c r="E33" s="57">
        <f aca="true" t="shared" si="1" ref="E33:E38">SUM(C33:D33)</f>
        <v>420000</v>
      </c>
    </row>
    <row r="34" spans="1:5" s="37" customFormat="1" ht="24">
      <c r="A34" s="38"/>
      <c r="B34" s="23" t="s">
        <v>128</v>
      </c>
      <c r="C34" s="57"/>
      <c r="D34" s="57">
        <v>1200000</v>
      </c>
      <c r="E34" s="57">
        <f t="shared" si="1"/>
        <v>1200000</v>
      </c>
    </row>
    <row r="35" spans="1:5" s="37" customFormat="1" ht="12">
      <c r="A35" s="38"/>
      <c r="B35" s="23" t="s">
        <v>127</v>
      </c>
      <c r="C35" s="57"/>
      <c r="D35" s="57">
        <v>900000</v>
      </c>
      <c r="E35" s="57">
        <f t="shared" si="1"/>
        <v>900000</v>
      </c>
    </row>
    <row r="36" spans="1:5" s="37" customFormat="1" ht="12">
      <c r="A36" s="38"/>
      <c r="B36" s="23" t="s">
        <v>28</v>
      </c>
      <c r="C36" s="57"/>
      <c r="D36" s="57">
        <v>300000</v>
      </c>
      <c r="E36" s="57">
        <f t="shared" si="1"/>
        <v>300000</v>
      </c>
    </row>
    <row r="37" spans="1:5" s="85" customFormat="1" ht="12" customHeight="1">
      <c r="A37" s="83"/>
      <c r="B37" s="23" t="s">
        <v>129</v>
      </c>
      <c r="C37" s="84"/>
      <c r="D37" s="84">
        <v>400000</v>
      </c>
      <c r="E37" s="84">
        <f t="shared" si="1"/>
        <v>400000</v>
      </c>
    </row>
    <row r="38" spans="1:5" s="14" customFormat="1" ht="12.75">
      <c r="A38" s="29"/>
      <c r="B38" s="15"/>
      <c r="C38" s="55"/>
      <c r="D38" s="55"/>
      <c r="E38" s="19">
        <f t="shared" si="1"/>
        <v>0</v>
      </c>
    </row>
    <row r="39" spans="1:5" s="65" customFormat="1" ht="12.75">
      <c r="A39" s="61" t="s">
        <v>36</v>
      </c>
      <c r="B39" s="62" t="s">
        <v>37</v>
      </c>
      <c r="C39" s="63"/>
      <c r="D39" s="63">
        <f>SUM(D40)</f>
        <v>200000</v>
      </c>
      <c r="E39" s="64"/>
    </row>
    <row r="40" spans="1:5" s="14" customFormat="1" ht="12.75">
      <c r="A40" s="28" t="s">
        <v>38</v>
      </c>
      <c r="B40" s="15" t="s">
        <v>39</v>
      </c>
      <c r="C40" s="55">
        <v>490000</v>
      </c>
      <c r="D40" s="55">
        <v>200000</v>
      </c>
      <c r="E40" s="19">
        <f>SUM(C40:D40)</f>
        <v>690000</v>
      </c>
    </row>
    <row r="41" spans="1:5" s="14" customFormat="1" ht="12.75">
      <c r="A41" s="28"/>
      <c r="B41" s="15"/>
      <c r="C41" s="55"/>
      <c r="D41" s="55"/>
      <c r="E41" s="19"/>
    </row>
    <row r="42" spans="1:5" s="40" customFormat="1" ht="12.75">
      <c r="A42" s="39" t="s">
        <v>40</v>
      </c>
      <c r="B42" s="66" t="s">
        <v>41</v>
      </c>
      <c r="C42" s="53"/>
      <c r="D42" s="53">
        <f>SUM(D43)</f>
        <v>10000</v>
      </c>
      <c r="E42" s="54"/>
    </row>
    <row r="43" spans="1:5" s="14" customFormat="1" ht="12.75">
      <c r="A43" s="28" t="s">
        <v>38</v>
      </c>
      <c r="B43" s="15" t="s">
        <v>42</v>
      </c>
      <c r="C43" s="55">
        <v>20000</v>
      </c>
      <c r="D43" s="55">
        <v>10000</v>
      </c>
      <c r="E43" s="19">
        <f>SUM(C43:D43)</f>
        <v>30000</v>
      </c>
    </row>
    <row r="44" spans="1:5" s="14" customFormat="1" ht="12.75">
      <c r="A44" s="28"/>
      <c r="B44" s="15"/>
      <c r="C44" s="55"/>
      <c r="D44" s="55"/>
      <c r="E44" s="19"/>
    </row>
    <row r="45" spans="1:5" s="40" customFormat="1" ht="12.75">
      <c r="A45" s="39" t="s">
        <v>43</v>
      </c>
      <c r="B45" s="13" t="s">
        <v>44</v>
      </c>
      <c r="C45" s="53"/>
      <c r="D45" s="53">
        <f>SUM(D46)</f>
        <v>30000</v>
      </c>
      <c r="E45" s="54"/>
    </row>
    <row r="46" spans="1:5" s="14" customFormat="1" ht="12.75">
      <c r="A46" s="28" t="s">
        <v>23</v>
      </c>
      <c r="B46" s="15" t="s">
        <v>45</v>
      </c>
      <c r="C46" s="55">
        <v>0</v>
      </c>
      <c r="D46" s="55">
        <v>30000</v>
      </c>
      <c r="E46" s="19">
        <f>SUM(C46:D46)</f>
        <v>30000</v>
      </c>
    </row>
    <row r="47" spans="1:5" s="14" customFormat="1" ht="12.75">
      <c r="A47" s="28"/>
      <c r="B47" s="15"/>
      <c r="C47" s="55"/>
      <c r="D47" s="55"/>
      <c r="E47" s="19"/>
    </row>
    <row r="48" spans="1:5" s="40" customFormat="1" ht="12.75">
      <c r="A48" s="39" t="s">
        <v>46</v>
      </c>
      <c r="B48" s="13" t="s">
        <v>47</v>
      </c>
      <c r="C48" s="53"/>
      <c r="D48" s="53">
        <f>SUM(D49)</f>
        <v>120000</v>
      </c>
      <c r="E48" s="54"/>
    </row>
    <row r="49" spans="1:5" s="14" customFormat="1" ht="12.75">
      <c r="A49" s="28" t="s">
        <v>23</v>
      </c>
      <c r="B49" s="15" t="s">
        <v>48</v>
      </c>
      <c r="C49" s="55">
        <v>267000</v>
      </c>
      <c r="D49" s="55">
        <v>120000</v>
      </c>
      <c r="E49" s="19">
        <f>SUM(C49:D49)</f>
        <v>387000</v>
      </c>
    </row>
    <row r="50" spans="1:5" s="14" customFormat="1" ht="12.75">
      <c r="A50" s="29"/>
      <c r="B50" s="15"/>
      <c r="C50" s="55"/>
      <c r="D50" s="55"/>
      <c r="E50" s="19"/>
    </row>
    <row r="51" spans="1:5" s="14" customFormat="1" ht="12.75">
      <c r="A51" s="39" t="s">
        <v>49</v>
      </c>
      <c r="B51" s="13" t="s">
        <v>50</v>
      </c>
      <c r="C51" s="53"/>
      <c r="D51" s="53">
        <f>SUM(D52)</f>
        <v>80000</v>
      </c>
      <c r="E51" s="20"/>
    </row>
    <row r="52" spans="1:5" s="14" customFormat="1" ht="12.75">
      <c r="A52" s="28" t="s">
        <v>23</v>
      </c>
      <c r="B52" s="15" t="s">
        <v>51</v>
      </c>
      <c r="C52" s="55">
        <v>25000</v>
      </c>
      <c r="D52" s="55">
        <v>80000</v>
      </c>
      <c r="E52" s="19">
        <f>SUM(C52:D52)</f>
        <v>105000</v>
      </c>
    </row>
    <row r="53" spans="1:5" s="14" customFormat="1" ht="12.75">
      <c r="A53" s="28"/>
      <c r="B53" s="15"/>
      <c r="C53" s="55"/>
      <c r="D53" s="55"/>
      <c r="E53" s="34">
        <f>SUM(C53:D53)</f>
        <v>0</v>
      </c>
    </row>
    <row r="54" spans="1:5" ht="12.75">
      <c r="A54" s="30"/>
      <c r="B54" s="16"/>
      <c r="C54" s="58"/>
      <c r="D54" s="58"/>
      <c r="E54" s="34">
        <f>SUM(C54:D54)</f>
        <v>0</v>
      </c>
    </row>
    <row r="55" spans="1:5" ht="12.75">
      <c r="A55" s="31"/>
      <c r="B55" s="3"/>
      <c r="C55" s="59"/>
      <c r="D55" s="60"/>
      <c r="E55" s="19">
        <f>SUM(C55:D55)</f>
        <v>0</v>
      </c>
    </row>
    <row r="56" spans="1:7" s="10" customFormat="1" ht="12.75">
      <c r="A56" s="32"/>
      <c r="B56" s="11" t="s">
        <v>4</v>
      </c>
      <c r="C56" s="20"/>
      <c r="D56" s="20">
        <f>D51+D48+D45+D42+D39+D31+D26+D17+D13</f>
        <v>6200000</v>
      </c>
      <c r="E56" s="20"/>
      <c r="F56" s="33"/>
      <c r="G56" s="33"/>
    </row>
    <row r="57" spans="3:5" ht="12.75">
      <c r="C57" s="6"/>
      <c r="D57" s="6"/>
      <c r="E57" s="6"/>
    </row>
    <row r="58" ht="12.75">
      <c r="D58" s="6"/>
    </row>
    <row r="61" ht="12.75">
      <c r="D61" s="6"/>
    </row>
  </sheetData>
  <printOptions/>
  <pageMargins left="0.75" right="0.39" top="0.67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8"/>
  <sheetViews>
    <sheetView tabSelected="1" workbookViewId="0" topLeftCell="A1">
      <selection activeCell="D55" sqref="D55"/>
    </sheetView>
  </sheetViews>
  <sheetFormatPr defaultColWidth="9.140625" defaultRowHeight="12.75"/>
  <cols>
    <col min="1" max="1" width="8.140625" style="0" customWidth="1"/>
    <col min="2" max="2" width="55.28125" style="0" customWidth="1"/>
    <col min="3" max="4" width="13.28125" style="0" customWidth="1"/>
    <col min="5" max="5" width="14.421875" style="0" customWidth="1"/>
  </cols>
  <sheetData>
    <row r="2" ht="12.75">
      <c r="E2" s="2" t="s">
        <v>0</v>
      </c>
    </row>
    <row r="3" ht="12.75">
      <c r="E3" s="6" t="s">
        <v>1</v>
      </c>
    </row>
    <row r="4" ht="12.75">
      <c r="E4" s="6" t="s">
        <v>132</v>
      </c>
    </row>
    <row r="8" ht="12.75">
      <c r="A8" s="25" t="s">
        <v>12</v>
      </c>
    </row>
    <row r="10" ht="13.5" thickBot="1"/>
    <row r="11" spans="1:5" ht="13.5" thickBot="1">
      <c r="A11" s="79" t="s">
        <v>2</v>
      </c>
      <c r="B11" s="80" t="s">
        <v>9</v>
      </c>
      <c r="C11" s="81" t="s">
        <v>7</v>
      </c>
      <c r="D11" s="21" t="s">
        <v>13</v>
      </c>
      <c r="E11" s="49" t="s">
        <v>8</v>
      </c>
    </row>
    <row r="12" spans="1:5" ht="12.75" hidden="1">
      <c r="A12" s="72">
        <v>31</v>
      </c>
      <c r="B12" s="67" t="s">
        <v>52</v>
      </c>
      <c r="C12" s="69">
        <f>SUM(C13:C19)</f>
        <v>0</v>
      </c>
      <c r="D12" s="69">
        <f>SUM(D13:D19)</f>
        <v>0</v>
      </c>
      <c r="E12" s="69">
        <f>SUM(E13:E19)</f>
        <v>0</v>
      </c>
    </row>
    <row r="13" spans="1:5" ht="12.75" hidden="1">
      <c r="A13" s="72" t="s">
        <v>53</v>
      </c>
      <c r="B13" s="67" t="s">
        <v>54</v>
      </c>
      <c r="C13" s="68"/>
      <c r="D13" s="68"/>
      <c r="E13" s="68"/>
    </row>
    <row r="14" spans="1:5" ht="12.75" hidden="1">
      <c r="A14" s="72" t="s">
        <v>55</v>
      </c>
      <c r="B14" s="67" t="s">
        <v>56</v>
      </c>
      <c r="C14" s="68"/>
      <c r="D14" s="68"/>
      <c r="E14" s="68"/>
    </row>
    <row r="15" spans="1:5" ht="12.75" hidden="1">
      <c r="A15" s="72" t="s">
        <v>57</v>
      </c>
      <c r="B15" s="67" t="s">
        <v>58</v>
      </c>
      <c r="C15" s="68"/>
      <c r="D15" s="68"/>
      <c r="E15" s="68"/>
    </row>
    <row r="16" spans="1:5" ht="12.75" hidden="1">
      <c r="A16" s="72" t="s">
        <v>59</v>
      </c>
      <c r="B16" s="67" t="s">
        <v>60</v>
      </c>
      <c r="C16" s="68"/>
      <c r="D16" s="68"/>
      <c r="E16" s="68"/>
    </row>
    <row r="17" spans="1:5" s="9" customFormat="1" ht="12.75" hidden="1">
      <c r="A17" s="72" t="s">
        <v>61</v>
      </c>
      <c r="B17" s="67" t="s">
        <v>62</v>
      </c>
      <c r="C17" s="68"/>
      <c r="D17" s="68"/>
      <c r="E17" s="68"/>
    </row>
    <row r="18" spans="1:5" ht="12.75" hidden="1">
      <c r="A18" s="72" t="s">
        <v>63</v>
      </c>
      <c r="B18" s="67" t="s">
        <v>64</v>
      </c>
      <c r="C18" s="68"/>
      <c r="D18" s="68"/>
      <c r="E18" s="68"/>
    </row>
    <row r="19" spans="1:5" ht="12.75" hidden="1">
      <c r="A19" s="72" t="s">
        <v>65</v>
      </c>
      <c r="B19" s="67" t="s">
        <v>66</v>
      </c>
      <c r="C19" s="68"/>
      <c r="D19" s="68"/>
      <c r="E19" s="68"/>
    </row>
    <row r="20" spans="1:5" s="9" customFormat="1" ht="12.75">
      <c r="A20" s="75">
        <v>32</v>
      </c>
      <c r="B20" s="74" t="s">
        <v>67</v>
      </c>
      <c r="C20" s="76">
        <f>SUM(C21:C27)</f>
        <v>0</v>
      </c>
      <c r="D20" s="76">
        <f>SUM(D21:D27)</f>
        <v>19955305</v>
      </c>
      <c r="E20" s="76">
        <f>SUM(E21:E27)</f>
        <v>19955305</v>
      </c>
    </row>
    <row r="21" spans="1:5" ht="12.75" hidden="1">
      <c r="A21" s="72" t="s">
        <v>68</v>
      </c>
      <c r="B21" s="67" t="s">
        <v>69</v>
      </c>
      <c r="C21" s="68"/>
      <c r="D21" s="68"/>
      <c r="E21" s="68"/>
    </row>
    <row r="22" spans="1:5" ht="12.75" hidden="1">
      <c r="A22" s="72" t="s">
        <v>70</v>
      </c>
      <c r="B22" s="67" t="s">
        <v>71</v>
      </c>
      <c r="C22" s="68"/>
      <c r="D22" s="68"/>
      <c r="E22" s="68"/>
    </row>
    <row r="23" spans="1:5" ht="12.75" hidden="1">
      <c r="A23" s="72" t="s">
        <v>72</v>
      </c>
      <c r="B23" s="67" t="s">
        <v>73</v>
      </c>
      <c r="C23" s="68"/>
      <c r="D23" s="68"/>
      <c r="E23" s="68"/>
    </row>
    <row r="24" spans="1:5" ht="12.75">
      <c r="A24" s="72" t="s">
        <v>74</v>
      </c>
      <c r="B24" s="67" t="s">
        <v>75</v>
      </c>
      <c r="C24" s="68"/>
      <c r="D24" s="68">
        <v>19955305</v>
      </c>
      <c r="E24" s="68">
        <v>19955305</v>
      </c>
    </row>
    <row r="25" spans="1:5" ht="12.75" hidden="1">
      <c r="A25" s="72" t="s">
        <v>76</v>
      </c>
      <c r="B25" s="67" t="s">
        <v>77</v>
      </c>
      <c r="C25" s="68"/>
      <c r="D25" s="68"/>
      <c r="E25" s="68"/>
    </row>
    <row r="26" spans="1:5" ht="12.75" hidden="1">
      <c r="A26" s="72" t="s">
        <v>78</v>
      </c>
      <c r="B26" s="67" t="s">
        <v>79</v>
      </c>
      <c r="C26" s="68"/>
      <c r="D26" s="68"/>
      <c r="E26" s="68"/>
    </row>
    <row r="27" spans="1:5" ht="12.75" hidden="1">
      <c r="A27" s="72" t="s">
        <v>80</v>
      </c>
      <c r="B27" s="67" t="s">
        <v>81</v>
      </c>
      <c r="C27" s="68"/>
      <c r="D27" s="68"/>
      <c r="E27" s="68"/>
    </row>
    <row r="28" spans="1:5" ht="12.75" hidden="1">
      <c r="A28" s="72" t="s">
        <v>82</v>
      </c>
      <c r="B28" s="67" t="s">
        <v>83</v>
      </c>
      <c r="C28" s="69">
        <f>SUM(C29:C32,C36:C37)</f>
        <v>0</v>
      </c>
      <c r="D28" s="69">
        <f>SUM(D29:D32,D36:D37)</f>
        <v>0</v>
      </c>
      <c r="E28" s="69">
        <f>SUM(E29:E32,E36:E37)</f>
        <v>0</v>
      </c>
    </row>
    <row r="29" spans="1:5" ht="12.75" hidden="1">
      <c r="A29" s="72" t="s">
        <v>84</v>
      </c>
      <c r="B29" s="67" t="s">
        <v>85</v>
      </c>
      <c r="C29" s="68"/>
      <c r="D29" s="68"/>
      <c r="E29" s="68"/>
    </row>
    <row r="30" spans="1:5" ht="12.75" hidden="1">
      <c r="A30" s="72" t="s">
        <v>86</v>
      </c>
      <c r="B30" s="67" t="s">
        <v>87</v>
      </c>
      <c r="C30" s="68"/>
      <c r="D30" s="68"/>
      <c r="E30" s="68"/>
    </row>
    <row r="31" spans="1:5" ht="12.75" hidden="1">
      <c r="A31" s="72" t="s">
        <v>88</v>
      </c>
      <c r="B31" s="67" t="s">
        <v>89</v>
      </c>
      <c r="C31" s="68"/>
      <c r="D31" s="68"/>
      <c r="E31" s="68"/>
    </row>
    <row r="32" spans="1:5" ht="12.75" hidden="1">
      <c r="A32" s="72" t="s">
        <v>90</v>
      </c>
      <c r="B32" s="67" t="s">
        <v>91</v>
      </c>
      <c r="C32" s="68">
        <f>SUM(C33:C35)</f>
        <v>0</v>
      </c>
      <c r="D32" s="68">
        <f>SUM(D33:D35)</f>
        <v>0</v>
      </c>
      <c r="E32" s="68">
        <f>SUM(E33:E35)</f>
        <v>0</v>
      </c>
    </row>
    <row r="33" spans="1:5" ht="12.75" hidden="1">
      <c r="A33" s="72"/>
      <c r="B33" s="70" t="s">
        <v>92</v>
      </c>
      <c r="C33" s="68">
        <v>0</v>
      </c>
      <c r="D33" s="68">
        <v>0</v>
      </c>
      <c r="E33" s="68">
        <v>0</v>
      </c>
    </row>
    <row r="34" spans="1:5" ht="12.75" hidden="1">
      <c r="A34" s="72"/>
      <c r="B34" s="70" t="s">
        <v>93</v>
      </c>
      <c r="C34" s="71">
        <v>0</v>
      </c>
      <c r="D34" s="71">
        <v>0</v>
      </c>
      <c r="E34" s="71">
        <v>0</v>
      </c>
    </row>
    <row r="35" spans="1:5" ht="12.75" hidden="1">
      <c r="A35" s="72"/>
      <c r="B35" s="70" t="s">
        <v>94</v>
      </c>
      <c r="C35" s="71">
        <v>0</v>
      </c>
      <c r="D35" s="71">
        <v>0</v>
      </c>
      <c r="E35" s="71">
        <v>0</v>
      </c>
    </row>
    <row r="36" spans="1:5" ht="12.75" hidden="1">
      <c r="A36" s="72" t="s">
        <v>95</v>
      </c>
      <c r="B36" s="67" t="s">
        <v>96</v>
      </c>
      <c r="C36" s="68"/>
      <c r="D36" s="68"/>
      <c r="E36" s="68"/>
    </row>
    <row r="37" spans="1:5" ht="12.75" hidden="1">
      <c r="A37" s="72" t="s">
        <v>97</v>
      </c>
      <c r="B37" s="67" t="s">
        <v>98</v>
      </c>
      <c r="C37" s="68"/>
      <c r="D37" s="68"/>
      <c r="E37" s="68"/>
    </row>
    <row r="38" spans="1:5" s="9" customFormat="1" ht="12.75" hidden="1">
      <c r="A38" s="75" t="s">
        <v>99</v>
      </c>
      <c r="B38" s="74" t="s">
        <v>100</v>
      </c>
      <c r="C38" s="76">
        <f>C39+C40+C41+C46+C47+C49+C50+C51</f>
        <v>-2637000</v>
      </c>
      <c r="D38" s="76"/>
      <c r="E38" s="76">
        <f>E39+E40+E41+E46+E47+E49+E50+E51</f>
        <v>-2637000</v>
      </c>
    </row>
    <row r="39" spans="1:5" ht="12.75" hidden="1">
      <c r="A39" s="72" t="s">
        <v>101</v>
      </c>
      <c r="B39" s="67" t="s">
        <v>102</v>
      </c>
      <c r="C39" s="68"/>
      <c r="D39" s="68"/>
      <c r="E39" s="68"/>
    </row>
    <row r="40" spans="1:5" ht="12.75" hidden="1">
      <c r="A40" s="72" t="s">
        <v>103</v>
      </c>
      <c r="B40" s="67" t="s">
        <v>104</v>
      </c>
      <c r="C40" s="68"/>
      <c r="D40" s="68"/>
      <c r="E40" s="68"/>
    </row>
    <row r="41" spans="1:5" ht="12.75" hidden="1">
      <c r="A41" s="72" t="s">
        <v>105</v>
      </c>
      <c r="B41" s="67" t="s">
        <v>106</v>
      </c>
      <c r="C41" s="68">
        <f>SUM(C42:C45)</f>
        <v>-250000</v>
      </c>
      <c r="D41" s="68"/>
      <c r="E41" s="68">
        <f>SUM(E42:E45)</f>
        <v>-250000</v>
      </c>
    </row>
    <row r="42" spans="1:5" ht="12.75" hidden="1">
      <c r="A42" s="77"/>
      <c r="B42" s="70" t="s">
        <v>107</v>
      </c>
      <c r="C42" s="71">
        <v>-50000</v>
      </c>
      <c r="D42" s="71"/>
      <c r="E42" s="71">
        <v>-50000</v>
      </c>
    </row>
    <row r="43" spans="1:5" ht="12.75" hidden="1">
      <c r="A43" s="77"/>
      <c r="B43" s="70" t="s">
        <v>108</v>
      </c>
      <c r="C43" s="71">
        <v>-110000</v>
      </c>
      <c r="D43" s="71"/>
      <c r="E43" s="71">
        <v>-110000</v>
      </c>
    </row>
    <row r="44" spans="1:5" ht="12.75" hidden="1">
      <c r="A44" s="77"/>
      <c r="B44" s="70" t="s">
        <v>109</v>
      </c>
      <c r="C44" s="71">
        <v>-50000</v>
      </c>
      <c r="D44" s="71"/>
      <c r="E44" s="71">
        <v>-50000</v>
      </c>
    </row>
    <row r="45" spans="1:5" ht="12.75" hidden="1">
      <c r="A45" s="77"/>
      <c r="B45" s="70" t="s">
        <v>110</v>
      </c>
      <c r="C45" s="71">
        <v>-40000</v>
      </c>
      <c r="D45" s="71"/>
      <c r="E45" s="71">
        <v>-40000</v>
      </c>
    </row>
    <row r="46" spans="1:5" ht="12.75" hidden="1">
      <c r="A46" s="72" t="s">
        <v>111</v>
      </c>
      <c r="B46" s="67" t="s">
        <v>112</v>
      </c>
      <c r="C46" s="68"/>
      <c r="D46" s="68"/>
      <c r="E46" s="68"/>
    </row>
    <row r="47" spans="1:5" s="10" customFormat="1" ht="12.75" hidden="1">
      <c r="A47" s="72" t="s">
        <v>113</v>
      </c>
      <c r="B47" s="67" t="s">
        <v>114</v>
      </c>
      <c r="C47" s="68">
        <f>SUM(C48)</f>
        <v>-2387000</v>
      </c>
      <c r="D47" s="68"/>
      <c r="E47" s="68">
        <f>SUM(E48)</f>
        <v>-2387000</v>
      </c>
    </row>
    <row r="48" spans="1:5" ht="12.75" hidden="1">
      <c r="A48" s="77"/>
      <c r="B48" s="70" t="s">
        <v>115</v>
      </c>
      <c r="C48" s="71">
        <v>-2387000</v>
      </c>
      <c r="D48" s="71"/>
      <c r="E48" s="71">
        <v>-2387000</v>
      </c>
    </row>
    <row r="49" spans="1:5" ht="12.75" hidden="1">
      <c r="A49" s="72" t="s">
        <v>116</v>
      </c>
      <c r="B49" s="67" t="s">
        <v>117</v>
      </c>
      <c r="C49" s="68"/>
      <c r="D49" s="68"/>
      <c r="E49" s="68"/>
    </row>
    <row r="50" spans="1:5" ht="12.75" hidden="1">
      <c r="A50" s="72" t="s">
        <v>118</v>
      </c>
      <c r="B50" s="67" t="s">
        <v>119</v>
      </c>
      <c r="C50" s="68"/>
      <c r="D50" s="68"/>
      <c r="E50" s="68"/>
    </row>
    <row r="51" spans="1:5" ht="12.75" hidden="1">
      <c r="A51" s="72" t="s">
        <v>120</v>
      </c>
      <c r="B51" s="67" t="s">
        <v>121</v>
      </c>
      <c r="C51" s="68"/>
      <c r="D51" s="68"/>
      <c r="E51" s="68"/>
    </row>
    <row r="52" spans="1:5" ht="12.75" hidden="1">
      <c r="A52" s="77"/>
      <c r="B52" s="70" t="s">
        <v>122</v>
      </c>
      <c r="C52" s="71"/>
      <c r="D52" s="71"/>
      <c r="E52" s="71"/>
    </row>
    <row r="53" spans="1:5" s="9" customFormat="1" ht="12.75">
      <c r="A53" s="75">
        <v>39</v>
      </c>
      <c r="B53" s="74" t="s">
        <v>123</v>
      </c>
      <c r="C53" s="78">
        <f>SUM(C54:C55)</f>
        <v>3455637</v>
      </c>
      <c r="D53" s="78">
        <f>SUM(D54:D55)</f>
        <v>-13755305</v>
      </c>
      <c r="E53" s="78">
        <f>SUM(E54:E55)</f>
        <v>-10299668</v>
      </c>
    </row>
    <row r="54" spans="1:5" s="73" customFormat="1" ht="11.25">
      <c r="A54" s="77"/>
      <c r="B54" s="70" t="s">
        <v>125</v>
      </c>
      <c r="C54" s="71"/>
      <c r="D54" s="71">
        <v>-14195305</v>
      </c>
      <c r="E54" s="71">
        <f>SUM(C54:D54)</f>
        <v>-14195305</v>
      </c>
    </row>
    <row r="55" spans="1:5" ht="12.75">
      <c r="A55" s="77"/>
      <c r="B55" s="70" t="s">
        <v>126</v>
      </c>
      <c r="C55" s="71">
        <v>3455637</v>
      </c>
      <c r="D55" s="71">
        <v>440000</v>
      </c>
      <c r="E55" s="71">
        <f>SUM(C55:D55)</f>
        <v>3895637</v>
      </c>
    </row>
    <row r="56" spans="1:5" ht="12.75">
      <c r="A56" s="77"/>
      <c r="B56" s="70"/>
      <c r="C56" s="71"/>
      <c r="D56" s="71"/>
      <c r="E56" s="71"/>
    </row>
    <row r="57" spans="1:5" ht="12.75">
      <c r="A57" s="77"/>
      <c r="B57" s="70"/>
      <c r="C57" s="71"/>
      <c r="D57" s="71"/>
      <c r="E57" s="71"/>
    </row>
    <row r="58" spans="1:5" s="9" customFormat="1" ht="12.75">
      <c r="A58" s="8"/>
      <c r="B58" s="8" t="s">
        <v>124</v>
      </c>
      <c r="C58" s="82">
        <f>C12+C20+C28+C38+C53</f>
        <v>818637</v>
      </c>
      <c r="D58" s="82">
        <f>D12+D20+D28+D38+D53</f>
        <v>6200000</v>
      </c>
      <c r="E58" s="82">
        <f>E12+E20+E28+E38+E53</f>
        <v>7018637</v>
      </c>
    </row>
  </sheetData>
  <printOptions/>
  <pageMargins left="0.56" right="0.4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1" sqref="D31"/>
    </sheetView>
  </sheetViews>
  <sheetFormatPr defaultColWidth="9.140625" defaultRowHeight="12.75"/>
  <sheetData/>
  <printOptions/>
  <pageMargins left="0.75" right="0.5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Haapsalu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schwindt</cp:lastModifiedBy>
  <cp:lastPrinted>2005-04-14T13:23:42Z</cp:lastPrinted>
  <dcterms:created xsi:type="dcterms:W3CDTF">2001-03-26T08:58:57Z</dcterms:created>
  <dcterms:modified xsi:type="dcterms:W3CDTF">2005-04-14T13:24:05Z</dcterms:modified>
  <cp:category/>
  <cp:version/>
  <cp:contentType/>
  <cp:contentStatus/>
</cp:coreProperties>
</file>