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activeTab="1"/>
  </bookViews>
  <sheets>
    <sheet name="Lisa1" sheetId="1" r:id="rId1"/>
    <sheet name="Lisa2" sheetId="2" r:id="rId2"/>
    <sheet name="Sheet2" sheetId="3" r:id="rId3"/>
  </sheets>
  <definedNames>
    <definedName name="_xlnm.Print_Area" localSheetId="0">'Lisa1'!$A$1:$E$40</definedName>
    <definedName name="_xlnm.Print_Area" localSheetId="1">'Lisa2'!$A$4:$E$70</definedName>
    <definedName name="_xlnm.Print_Area" localSheetId="2">'Sheet2'!#REF!</definedName>
  </definedNames>
  <calcPr fullCalcOnLoad="1"/>
</workbook>
</file>

<file path=xl/sharedStrings.xml><?xml version="1.0" encoding="utf-8"?>
<sst xmlns="http://schemas.openxmlformats.org/spreadsheetml/2006/main" count="104" uniqueCount="90">
  <si>
    <t>Lisa 2</t>
  </si>
  <si>
    <t xml:space="preserve">Haapsalu Linnavalitsus </t>
  </si>
  <si>
    <t>Tunnus</t>
  </si>
  <si>
    <t>Kululiik</t>
  </si>
  <si>
    <t>KOKKU LISAEELARVE KULUD</t>
  </si>
  <si>
    <t>Tululiik</t>
  </si>
  <si>
    <t>Lisa 1</t>
  </si>
  <si>
    <t>Materiaalsete ja immateriaalsete varade müük</t>
  </si>
  <si>
    <t>Materiaalsete ja immateriaalsete varade soetamine ja renoveerimine</t>
  </si>
  <si>
    <t>KOKKU LISAEELARVE TULUD</t>
  </si>
  <si>
    <t>Mittesihtotstarbelised toetused jooksvateks kuludeks</t>
  </si>
  <si>
    <t>352.00</t>
  </si>
  <si>
    <t>Tasandusfond</t>
  </si>
  <si>
    <t>1.Lisaeelarve</t>
  </si>
  <si>
    <t>Uus 2005 eelarve</t>
  </si>
  <si>
    <t>Reservfond</t>
  </si>
  <si>
    <t>Riiklik toimetulekutoetus</t>
  </si>
  <si>
    <t>Eraldised</t>
  </si>
  <si>
    <t>01114</t>
  </si>
  <si>
    <t>08201</t>
  </si>
  <si>
    <t>155</t>
  </si>
  <si>
    <t>Rajatiste ja hoonete müük</t>
  </si>
  <si>
    <t>06100</t>
  </si>
  <si>
    <t>Elamumajanduse arendamine</t>
  </si>
  <si>
    <t>55</t>
  </si>
  <si>
    <t>Majandamiskulu</t>
  </si>
  <si>
    <t>HAAPSALU LINNA  2006. AASTA ESIMESE LISAEELARVE TULUD</t>
  </si>
  <si>
    <t>HAAPSALU LINNA  2006. AASTA ESIMESE LISAEELARVE KULUD</t>
  </si>
  <si>
    <t>Sihtotstarbelised toetused jooksvateks kulutusteks</t>
  </si>
  <si>
    <t>2006 eelarve</t>
  </si>
  <si>
    <t>Uus 2006 eelarve</t>
  </si>
  <si>
    <t>3500.00</t>
  </si>
  <si>
    <t>Toetused riigilt ja riigiasutustelt</t>
  </si>
  <si>
    <t xml:space="preserve"> Kultuuriministeerium (Raamatukogu toetus)</t>
  </si>
  <si>
    <t xml:space="preserve"> Majandus- ja kommunik. Ministeerium (teede korrashoid)</t>
  </si>
  <si>
    <t>§11 lõige 1 alusel tasandusfondi eraldis</t>
  </si>
  <si>
    <t>§11 lõige 2 alusel tasandusfondi eraldis</t>
  </si>
  <si>
    <t xml:space="preserve"> Toimetulekutoetus</t>
  </si>
  <si>
    <t xml:space="preserve"> Kaugkütte hinnatõusu kompensatsioon</t>
  </si>
  <si>
    <t xml:space="preserve"> Eraldis hariduse palgakuludeks</t>
  </si>
  <si>
    <t xml:space="preserve"> Eraldis hariduse investeeringuteks</t>
  </si>
  <si>
    <t xml:space="preserve"> Eraldis maakondlikeks õpilasüritusteks</t>
  </si>
  <si>
    <t xml:space="preserve"> Palkade ühtlustamise vahendid</t>
  </si>
  <si>
    <t xml:space="preserve"> Koolilõuna</t>
  </si>
  <si>
    <t xml:space="preserve"> Üürnikele müüdud elamispinnad</t>
  </si>
  <si>
    <t>Lääne Maakonna Keskraamatukogu</t>
  </si>
  <si>
    <t>50</t>
  </si>
  <si>
    <t>Personalikulud</t>
  </si>
  <si>
    <t>Majandamiskulud</t>
  </si>
  <si>
    <t>41</t>
  </si>
  <si>
    <t>09601</t>
  </si>
  <si>
    <t>Haridusüritused</t>
  </si>
  <si>
    <t xml:space="preserve"> Vabariigi valitsus (Koolilõuna)</t>
  </si>
  <si>
    <t xml:space="preserve"> Eraldis lasteaia õpetajate koolituskuludeks</t>
  </si>
  <si>
    <t>06200</t>
  </si>
  <si>
    <t>Kommunaalmajanduse arendamine</t>
  </si>
  <si>
    <t xml:space="preserve">Majandamiskulud </t>
  </si>
  <si>
    <t xml:space="preserve"> -Hoonete kindlustus</t>
  </si>
  <si>
    <t xml:space="preserve"> -Avariiremondid, jooksev kulu </t>
  </si>
  <si>
    <t xml:space="preserve"> -Ehitusprojektid ja kalkulatsioonid</t>
  </si>
  <si>
    <t xml:space="preserve"> -Ehituse järelvalve, uuringud, ekspertiisid</t>
  </si>
  <si>
    <t xml:space="preserve"> -Randade valve , proovid </t>
  </si>
  <si>
    <t xml:space="preserve"> -Parkide inventar (valged pingid, püsipingid, prügiurnid) </t>
  </si>
  <si>
    <t xml:space="preserve"> -Tänavaviidad ja reklaamtahvlid </t>
  </si>
  <si>
    <t xml:space="preserve"> -Laste mänguväljakud </t>
  </si>
  <si>
    <t xml:space="preserve"> -Notaritasud</t>
  </si>
  <si>
    <t xml:space="preserve"> -Jõuludekoratsioonid, lipud jne.</t>
  </si>
  <si>
    <t xml:space="preserve"> -Muud kulud</t>
  </si>
  <si>
    <t>04740</t>
  </si>
  <si>
    <t>Üldmajanduslikud arendusprojektid</t>
  </si>
  <si>
    <t>06601</t>
  </si>
  <si>
    <t xml:space="preserve"> -Kaugkütte hinnatõusu kompensatsioon</t>
  </si>
  <si>
    <t xml:space="preserve"> -Toimetulekutoetus</t>
  </si>
  <si>
    <t xml:space="preserve"> -Koolide projektide toetused</t>
  </si>
  <si>
    <t xml:space="preserve"> -Lasteaialaste kevadpäevad</t>
  </si>
  <si>
    <t xml:space="preserve"> -Kooli lõpetamine</t>
  </si>
  <si>
    <t xml:space="preserve"> -Maakondlikud ühisüritused</t>
  </si>
  <si>
    <t xml:space="preserve"> -Munitsipaaleluruumide ost ja ehitus (KredEx projekt)</t>
  </si>
  <si>
    <t xml:space="preserve"> -Katastrimõõdistus ja geoalused</t>
  </si>
  <si>
    <t xml:space="preserve"> -Muud projektid, sh. Aafrika ranna, Kastinina ja Väike-Viigi arendamise projekti ettevalmistus toetuse taotlemiseks</t>
  </si>
  <si>
    <t xml:space="preserve"> -Üldplaneering</t>
  </si>
  <si>
    <t xml:space="preserve">  -sh hariduse reserv</t>
  </si>
  <si>
    <t xml:space="preserve">  -sh muu reserv</t>
  </si>
  <si>
    <t xml:space="preserve"> -Traadita Interneti arendamine</t>
  </si>
  <si>
    <t xml:space="preserve"> -hulkuvate koerte, kasside püüdmine </t>
  </si>
  <si>
    <t xml:space="preserve"> -Paralepa parkmetsa korrashoid </t>
  </si>
  <si>
    <t xml:space="preserve"> -Linna munitsipaaleluruumide ja äripindade haldamine</t>
  </si>
  <si>
    <t>Elamu- ja kommunaalmajanduse haldamine</t>
  </si>
  <si>
    <t>15.03.2006 korraldusele nr 205</t>
  </si>
  <si>
    <t xml:space="preserve">15.03.2006 korraldusele nr 205 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</si>
</sst>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dd\-mmm\-yy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i/>
      <sz val="8"/>
      <color indexed="20"/>
      <name val="Arial"/>
      <family val="2"/>
    </font>
    <font>
      <b/>
      <i/>
      <sz val="8"/>
      <name val="Arial"/>
      <family val="2"/>
    </font>
    <font>
      <i/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73" fontId="0" fillId="0" borderId="0" xfId="0" applyNumberFormat="1" applyAlignment="1">
      <alignment horizontal="right"/>
    </xf>
    <xf numFmtId="3" fontId="0" fillId="0" borderId="4" xfId="0" applyNumberFormat="1" applyFont="1" applyBorder="1" applyAlignment="1">
      <alignment horizontal="righ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3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1" fontId="1" fillId="0" borderId="1" xfId="0" applyNumberFormat="1" applyFont="1" applyBorder="1" applyAlignment="1">
      <alignment horizontal="left" wrapText="1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left"/>
    </xf>
    <xf numFmtId="0" fontId="7" fillId="0" borderId="0" xfId="0" applyFont="1" applyAlignment="1">
      <alignment/>
    </xf>
    <xf numFmtId="49" fontId="8" fillId="0" borderId="1" xfId="21" applyNumberFormat="1" applyFont="1" applyFill="1" applyBorder="1" applyAlignment="1">
      <alignment horizontal="left"/>
      <protection/>
    </xf>
    <xf numFmtId="49" fontId="7" fillId="0" borderId="1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3" fontId="0" fillId="0" borderId="7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 applyProtection="1">
      <alignment horizontal="right"/>
      <protection locked="0"/>
    </xf>
    <xf numFmtId="3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/>
    </xf>
    <xf numFmtId="3" fontId="0" fillId="0" borderId="1" xfId="0" applyNumberFormat="1" applyFont="1" applyBorder="1" applyAlignment="1" applyProtection="1">
      <alignment horizontal="right"/>
      <protection locked="0"/>
    </xf>
    <xf numFmtId="49" fontId="1" fillId="0" borderId="1" xfId="21" applyNumberFormat="1" applyFont="1" applyFill="1" applyBorder="1" applyAlignment="1">
      <alignment horizontal="left"/>
      <protection/>
    </xf>
    <xf numFmtId="3" fontId="1" fillId="0" borderId="1" xfId="0" applyNumberFormat="1" applyFont="1" applyBorder="1" applyAlignment="1" applyProtection="1">
      <alignment horizontal="right"/>
      <protection locked="0"/>
    </xf>
    <xf numFmtId="49" fontId="6" fillId="0" borderId="1" xfId="21" applyNumberFormat="1" applyFont="1" applyFill="1" applyBorder="1" applyAlignment="1">
      <alignment horizontal="left"/>
      <protection/>
    </xf>
    <xf numFmtId="3" fontId="6" fillId="0" borderId="1" xfId="0" applyNumberFormat="1" applyFont="1" applyBorder="1" applyAlignment="1" applyProtection="1">
      <alignment horizontal="right"/>
      <protection locked="0"/>
    </xf>
    <xf numFmtId="3" fontId="0" fillId="0" borderId="1" xfId="0" applyNumberFormat="1" applyFont="1" applyFill="1" applyBorder="1" applyAlignment="1">
      <alignment horizontal="right"/>
    </xf>
    <xf numFmtId="49" fontId="0" fillId="0" borderId="8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6" fillId="0" borderId="8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1" fillId="0" borderId="1" xfId="0" applyNumberFormat="1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2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49" fontId="1" fillId="0" borderId="9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/>
    </xf>
    <xf numFmtId="3" fontId="6" fillId="0" borderId="1" xfId="15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3" fontId="1" fillId="0" borderId="1" xfId="0" applyNumberFormat="1" applyFont="1" applyFill="1" applyBorder="1" applyAlignment="1">
      <alignment/>
    </xf>
    <xf numFmtId="49" fontId="0" fillId="0" borderId="7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7" xfId="0" applyNumberFormat="1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49" fontId="6" fillId="0" borderId="7" xfId="0" applyNumberFormat="1" applyFont="1" applyBorder="1" applyAlignment="1">
      <alignment wrapText="1"/>
    </xf>
    <xf numFmtId="49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1" fillId="0" borderId="1" xfId="15" applyNumberFormat="1" applyFont="1" applyBorder="1" applyAlignment="1">
      <alignment horizontal="right"/>
    </xf>
    <xf numFmtId="3" fontId="0" fillId="0" borderId="1" xfId="15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4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0" fillId="0" borderId="7" xfId="0" applyNumberFormat="1" applyFont="1" applyFill="1" applyBorder="1" applyAlignment="1">
      <alignment wrapText="1"/>
    </xf>
    <xf numFmtId="49" fontId="0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1" fillId="0" borderId="7" xfId="0" applyNumberFormat="1" applyFont="1" applyFill="1" applyBorder="1" applyAlignment="1">
      <alignment/>
    </xf>
    <xf numFmtId="49" fontId="0" fillId="0" borderId="7" xfId="0" applyNumberFormat="1" applyFont="1" applyFill="1" applyBorder="1" applyAlignment="1">
      <alignment/>
    </xf>
    <xf numFmtId="49" fontId="6" fillId="0" borderId="7" xfId="0" applyNumberFormat="1" applyFont="1" applyFill="1" applyBorder="1" applyAlignment="1">
      <alignment/>
    </xf>
    <xf numFmtId="49" fontId="8" fillId="0" borderId="1" xfId="21" applyNumberFormat="1" applyFont="1" applyFill="1" applyBorder="1" applyAlignment="1">
      <alignment/>
      <protection/>
    </xf>
    <xf numFmtId="49" fontId="1" fillId="0" borderId="1" xfId="21" applyNumberFormat="1" applyFont="1" applyFill="1" applyBorder="1" applyAlignment="1">
      <alignment/>
      <protection/>
    </xf>
    <xf numFmtId="49" fontId="0" fillId="0" borderId="1" xfId="21" applyNumberFormat="1" applyFont="1" applyFill="1" applyBorder="1" applyAlignment="1">
      <alignment/>
      <protection/>
    </xf>
    <xf numFmtId="49" fontId="6" fillId="0" borderId="1" xfId="21" applyNumberFormat="1" applyFont="1" applyFill="1" applyBorder="1" applyAlignment="1">
      <alignment/>
      <protection/>
    </xf>
    <xf numFmtId="49" fontId="7" fillId="0" borderId="1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0" fillId="0" borderId="1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40"/>
  <sheetViews>
    <sheetView view="pageBreakPreview" zoomScale="60" workbookViewId="0" topLeftCell="A1">
      <selection activeCell="E6" sqref="E6"/>
    </sheetView>
  </sheetViews>
  <sheetFormatPr defaultColWidth="9.140625" defaultRowHeight="12.75"/>
  <cols>
    <col min="1" max="1" width="9.28125" style="0" customWidth="1"/>
    <col min="2" max="2" width="47.140625" style="0" customWidth="1"/>
    <col min="3" max="3" width="11.28125" style="6" customWidth="1"/>
    <col min="4" max="4" width="13.8515625" style="6" customWidth="1"/>
    <col min="5" max="5" width="15.00390625" style="6" customWidth="1"/>
    <col min="6" max="6" width="10.140625" style="0" bestFit="1" customWidth="1"/>
  </cols>
  <sheetData>
    <row r="4" spans="5:7" ht="12.75">
      <c r="E4" s="6" t="s">
        <v>6</v>
      </c>
      <c r="F4" s="2"/>
      <c r="G4" s="2"/>
    </row>
    <row r="5" spans="5:7" ht="12.75">
      <c r="E5" s="6" t="s">
        <v>1</v>
      </c>
      <c r="F5" s="2"/>
      <c r="G5" s="2"/>
    </row>
    <row r="6" spans="3:7" ht="12.75">
      <c r="C6" s="27"/>
      <c r="E6" s="6" t="s">
        <v>88</v>
      </c>
      <c r="F6" s="2"/>
      <c r="G6" s="2"/>
    </row>
    <row r="7" spans="6:7" ht="12.75">
      <c r="F7" s="2"/>
      <c r="G7" s="2"/>
    </row>
    <row r="10" spans="1:7" ht="12.75">
      <c r="A10" s="1" t="s">
        <v>26</v>
      </c>
      <c r="B10" s="1"/>
      <c r="C10" s="17"/>
      <c r="D10" s="17"/>
      <c r="E10" s="17"/>
      <c r="F10" s="1"/>
      <c r="G10" s="1"/>
    </row>
    <row r="12" ht="13.5" thickBot="1"/>
    <row r="13" spans="1:5" ht="13.5" thickBot="1">
      <c r="A13" s="8" t="s">
        <v>2</v>
      </c>
      <c r="B13" s="9" t="s">
        <v>5</v>
      </c>
      <c r="C13" s="18" t="s">
        <v>29</v>
      </c>
      <c r="D13" s="28" t="s">
        <v>13</v>
      </c>
      <c r="E13" s="44" t="s">
        <v>30</v>
      </c>
    </row>
    <row r="14" spans="1:5" ht="12.75">
      <c r="A14" s="7"/>
      <c r="B14" s="7"/>
      <c r="C14" s="19"/>
      <c r="D14" s="19"/>
      <c r="E14" s="19"/>
    </row>
    <row r="15" spans="1:5" s="15" customFormat="1" ht="12.75">
      <c r="A15" s="60">
        <v>3500</v>
      </c>
      <c r="B15" s="38" t="s">
        <v>28</v>
      </c>
      <c r="C15" s="39"/>
      <c r="D15" s="39">
        <f>SUM(D16)</f>
        <v>-1979660</v>
      </c>
      <c r="E15" s="39"/>
    </row>
    <row r="16" spans="1:5" s="16" customFormat="1" ht="12.75">
      <c r="A16" s="40" t="s">
        <v>31</v>
      </c>
      <c r="B16" s="40" t="s">
        <v>32</v>
      </c>
      <c r="C16" s="41">
        <f>SUM(C17:C19)</f>
        <v>5087007</v>
      </c>
      <c r="D16" s="41">
        <f>SUM(D17:D19)</f>
        <v>-1979660</v>
      </c>
      <c r="E16" s="41">
        <f>SUM(E17:E19)</f>
        <v>3107347</v>
      </c>
    </row>
    <row r="17" spans="1:5" s="16" customFormat="1" ht="12.75">
      <c r="A17" s="42"/>
      <c r="B17" s="42" t="s">
        <v>33</v>
      </c>
      <c r="C17" s="43">
        <v>1336757</v>
      </c>
      <c r="D17" s="43">
        <f>E17-C17</f>
        <v>38590</v>
      </c>
      <c r="E17" s="43">
        <v>1375347</v>
      </c>
    </row>
    <row r="18" spans="1:5" s="16" customFormat="1" ht="12.75">
      <c r="A18" s="42"/>
      <c r="B18" s="42" t="s">
        <v>52</v>
      </c>
      <c r="C18" s="43">
        <v>2350250</v>
      </c>
      <c r="D18" s="43">
        <f>E18-C18</f>
        <v>-2350250</v>
      </c>
      <c r="E18" s="43">
        <v>0</v>
      </c>
    </row>
    <row r="19" spans="1:5" s="16" customFormat="1" ht="12.75">
      <c r="A19" s="42"/>
      <c r="B19" s="42" t="s">
        <v>34</v>
      </c>
      <c r="C19" s="43">
        <v>1400000</v>
      </c>
      <c r="D19" s="43">
        <f>E19-C19</f>
        <v>332000</v>
      </c>
      <c r="E19" s="43">
        <v>1732000</v>
      </c>
    </row>
    <row r="20" spans="1:5" s="16" customFormat="1" ht="12.75">
      <c r="A20" s="40"/>
      <c r="B20" s="40"/>
      <c r="C20" s="41"/>
      <c r="D20" s="41"/>
      <c r="E20" s="41"/>
    </row>
    <row r="21" spans="1:5" s="36" customFormat="1" ht="25.5">
      <c r="A21" s="33">
        <v>352</v>
      </c>
      <c r="B21" s="34" t="s">
        <v>10</v>
      </c>
      <c r="C21" s="35"/>
      <c r="D21" s="35">
        <f>SUM(D22)</f>
        <v>5745535</v>
      </c>
      <c r="E21" s="35"/>
    </row>
    <row r="22" spans="1:5" s="16" customFormat="1" ht="12.75">
      <c r="A22" s="55" t="s">
        <v>11</v>
      </c>
      <c r="B22" s="55" t="s">
        <v>12</v>
      </c>
      <c r="C22" s="59">
        <f>SUM(C23:C24)</f>
        <v>32051295</v>
      </c>
      <c r="D22" s="59">
        <f>SUM(D23:D24)</f>
        <v>5745535</v>
      </c>
      <c r="E22" s="59">
        <f>SUM(E23:E24)</f>
        <v>37796830</v>
      </c>
    </row>
    <row r="23" spans="1:5" s="16" customFormat="1" ht="12.75">
      <c r="A23" s="55"/>
      <c r="B23" s="55" t="s">
        <v>35</v>
      </c>
      <c r="C23" s="59">
        <v>5131000</v>
      </c>
      <c r="D23" s="59">
        <f>E23-C23</f>
        <v>-387000</v>
      </c>
      <c r="E23" s="59">
        <v>4744000</v>
      </c>
    </row>
    <row r="24" spans="1:5" s="16" customFormat="1" ht="12.75">
      <c r="A24" s="55"/>
      <c r="B24" s="55" t="s">
        <v>36</v>
      </c>
      <c r="C24" s="59">
        <f>SUM(C25:C32)</f>
        <v>26920295</v>
      </c>
      <c r="D24" s="59">
        <f>SUM(D25:D32)</f>
        <v>6132535</v>
      </c>
      <c r="E24" s="59">
        <f>SUM(E25:E32)</f>
        <v>33052830</v>
      </c>
    </row>
    <row r="25" spans="1:5" s="51" customFormat="1" ht="11.25">
      <c r="A25" s="50"/>
      <c r="B25" s="50" t="s">
        <v>37</v>
      </c>
      <c r="C25" s="58">
        <v>2616000</v>
      </c>
      <c r="D25" s="58">
        <f aca="true" t="shared" si="0" ref="D25:D32">E25-C25</f>
        <v>1275000</v>
      </c>
      <c r="E25" s="58">
        <v>3891000</v>
      </c>
    </row>
    <row r="26" spans="1:5" s="51" customFormat="1" ht="11.25">
      <c r="A26" s="50"/>
      <c r="B26" s="50" t="s">
        <v>38</v>
      </c>
      <c r="C26" s="58"/>
      <c r="D26" s="58">
        <f t="shared" si="0"/>
        <v>1500000</v>
      </c>
      <c r="E26" s="58">
        <v>1500000</v>
      </c>
    </row>
    <row r="27" spans="1:5" s="51" customFormat="1" ht="11.25">
      <c r="A27" s="50"/>
      <c r="B27" s="50" t="s">
        <v>39</v>
      </c>
      <c r="C27" s="58">
        <v>20920000</v>
      </c>
      <c r="D27" s="58">
        <f t="shared" si="0"/>
        <v>967000</v>
      </c>
      <c r="E27" s="58">
        <v>21887000</v>
      </c>
    </row>
    <row r="28" spans="1:5" s="51" customFormat="1" ht="11.25">
      <c r="A28" s="50"/>
      <c r="B28" s="50" t="s">
        <v>40</v>
      </c>
      <c r="C28" s="58">
        <v>2330000</v>
      </c>
      <c r="D28" s="58">
        <f t="shared" si="0"/>
        <v>23000</v>
      </c>
      <c r="E28" s="58">
        <v>2353000</v>
      </c>
    </row>
    <row r="29" spans="1:5" s="51" customFormat="1" ht="11.25">
      <c r="A29" s="50"/>
      <c r="B29" s="50" t="s">
        <v>53</v>
      </c>
      <c r="C29" s="58"/>
      <c r="D29" s="58">
        <v>70000</v>
      </c>
      <c r="E29" s="58">
        <v>70000</v>
      </c>
    </row>
    <row r="30" spans="1:5" s="51" customFormat="1" ht="11.25">
      <c r="A30" s="50"/>
      <c r="B30" s="50" t="s">
        <v>41</v>
      </c>
      <c r="C30" s="58">
        <v>162295</v>
      </c>
      <c r="D30" s="58">
        <f t="shared" si="0"/>
        <v>-25295</v>
      </c>
      <c r="E30" s="58">
        <v>137000</v>
      </c>
    </row>
    <row r="31" spans="1:5" s="51" customFormat="1" ht="11.25">
      <c r="A31" s="50"/>
      <c r="B31" s="50" t="s">
        <v>42</v>
      </c>
      <c r="C31" s="58">
        <v>892000</v>
      </c>
      <c r="D31" s="58">
        <f t="shared" si="0"/>
        <v>-17000</v>
      </c>
      <c r="E31" s="58">
        <v>875000</v>
      </c>
    </row>
    <row r="32" spans="1:5" s="51" customFormat="1" ht="11.25">
      <c r="A32" s="50"/>
      <c r="B32" s="50" t="s">
        <v>43</v>
      </c>
      <c r="C32" s="58"/>
      <c r="D32" s="58">
        <f t="shared" si="0"/>
        <v>2339830</v>
      </c>
      <c r="E32" s="58">
        <v>2339830</v>
      </c>
    </row>
    <row r="33" spans="1:5" s="54" customFormat="1" ht="11.25">
      <c r="A33" s="52"/>
      <c r="B33" s="52"/>
      <c r="C33" s="53"/>
      <c r="D33" s="53"/>
      <c r="E33" s="53"/>
    </row>
    <row r="34" spans="1:5" s="36" customFormat="1" ht="12.75">
      <c r="A34" s="37">
        <v>381</v>
      </c>
      <c r="B34" s="34" t="s">
        <v>7</v>
      </c>
      <c r="C34" s="35"/>
      <c r="D34" s="35">
        <f>D35</f>
        <v>410000</v>
      </c>
      <c r="E34" s="35"/>
    </row>
    <row r="35" spans="1:5" s="16" customFormat="1" ht="12.75">
      <c r="A35" s="61">
        <v>3811</v>
      </c>
      <c r="B35" s="55" t="s">
        <v>21</v>
      </c>
      <c r="C35" s="62">
        <v>2500000</v>
      </c>
      <c r="D35" s="59">
        <f>SUM(D36:D37)</f>
        <v>410000</v>
      </c>
      <c r="E35" s="59">
        <f>SUM(C35:D35)</f>
        <v>2910000</v>
      </c>
    </row>
    <row r="36" spans="1:5" s="51" customFormat="1" ht="11.25">
      <c r="A36" s="50"/>
      <c r="B36" s="50" t="s">
        <v>44</v>
      </c>
      <c r="C36" s="57"/>
      <c r="D36" s="58">
        <v>410000</v>
      </c>
      <c r="E36" s="58"/>
    </row>
    <row r="37" spans="1:5" ht="12.75">
      <c r="A37" s="3"/>
      <c r="B37" s="13"/>
      <c r="C37" s="23"/>
      <c r="D37" s="26"/>
      <c r="E37" s="26"/>
    </row>
    <row r="38" spans="1:5" ht="12.75">
      <c r="A38" s="3"/>
      <c r="B38" s="13"/>
      <c r="C38" s="23"/>
      <c r="D38" s="26"/>
      <c r="E38" s="26"/>
    </row>
    <row r="39" spans="1:7" ht="12.75">
      <c r="A39" s="14"/>
      <c r="B39" s="14" t="s">
        <v>9</v>
      </c>
      <c r="C39" s="22"/>
      <c r="D39" s="22">
        <f>D15+D21+D34</f>
        <v>4175875</v>
      </c>
      <c r="E39" s="21"/>
      <c r="F39" s="5"/>
      <c r="G39" s="5"/>
    </row>
    <row r="40" spans="1:5" ht="12.75">
      <c r="A40" s="4"/>
      <c r="B40" s="4"/>
      <c r="C40" s="24"/>
      <c r="D40" s="25"/>
      <c r="E40" s="25"/>
    </row>
  </sheetData>
  <printOptions/>
  <pageMargins left="0.75" right="0.48" top="1" bottom="1" header="0.5" footer="0.5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73"/>
  <sheetViews>
    <sheetView tabSelected="1" workbookViewId="0" topLeftCell="A1">
      <selection activeCell="E6" sqref="E6"/>
    </sheetView>
  </sheetViews>
  <sheetFormatPr defaultColWidth="9.140625" defaultRowHeight="12.75"/>
  <cols>
    <col min="1" max="1" width="8.57421875" style="29" customWidth="1"/>
    <col min="2" max="2" width="44.421875" style="114" customWidth="1"/>
    <col min="3" max="4" width="12.421875" style="2" customWidth="1"/>
    <col min="5" max="5" width="14.28125" style="2" customWidth="1"/>
    <col min="6" max="7" width="10.140625" style="0" bestFit="1" customWidth="1"/>
    <col min="8" max="8" width="40.421875" style="0" customWidth="1"/>
  </cols>
  <sheetData>
    <row r="4" ht="12.75">
      <c r="E4" s="2" t="s">
        <v>0</v>
      </c>
    </row>
    <row r="5" ht="12.75">
      <c r="E5" s="6" t="s">
        <v>1</v>
      </c>
    </row>
    <row r="6" ht="12.75">
      <c r="E6" s="6" t="s">
        <v>89</v>
      </c>
    </row>
    <row r="7" spans="3:5" ht="12.75">
      <c r="C7" s="6"/>
      <c r="D7" s="6"/>
      <c r="E7" s="6"/>
    </row>
    <row r="8" spans="3:5" ht="12.75">
      <c r="C8" s="6"/>
      <c r="D8" s="6"/>
      <c r="E8" s="6"/>
    </row>
    <row r="9" spans="3:5" ht="12.75">
      <c r="C9" s="6"/>
      <c r="D9" s="6"/>
      <c r="E9" s="6"/>
    </row>
    <row r="10" spans="1:5" ht="12.75">
      <c r="A10" s="30" t="s">
        <v>27</v>
      </c>
      <c r="B10" s="115"/>
      <c r="C10" s="17"/>
      <c r="D10" s="17"/>
      <c r="E10" s="17"/>
    </row>
    <row r="11" spans="3:5" ht="12.75">
      <c r="C11" s="6"/>
      <c r="D11" s="6"/>
      <c r="E11" s="6"/>
    </row>
    <row r="12" spans="3:5" ht="13.5" thickBot="1">
      <c r="C12" s="6"/>
      <c r="D12" s="6"/>
      <c r="E12" s="6"/>
    </row>
    <row r="13" spans="1:5" ht="13.5" thickBot="1">
      <c r="A13" s="31" t="s">
        <v>2</v>
      </c>
      <c r="B13" s="116" t="s">
        <v>3</v>
      </c>
      <c r="C13" s="10" t="s">
        <v>29</v>
      </c>
      <c r="D13" s="11" t="s">
        <v>13</v>
      </c>
      <c r="E13" s="12" t="s">
        <v>14</v>
      </c>
    </row>
    <row r="14" spans="1:5" ht="12.75">
      <c r="A14" s="32"/>
      <c r="B14" s="117"/>
      <c r="C14" s="19"/>
      <c r="D14" s="19"/>
      <c r="E14" s="19"/>
    </row>
    <row r="15" spans="1:5" s="15" customFormat="1" ht="12.75">
      <c r="A15" s="64" t="s">
        <v>18</v>
      </c>
      <c r="B15" s="118" t="s">
        <v>15</v>
      </c>
      <c r="C15" s="21">
        <f>SUM(C16:C17)</f>
        <v>1369809</v>
      </c>
      <c r="D15" s="21">
        <f>SUM(D16:D17)</f>
        <v>975285</v>
      </c>
      <c r="E15" s="21">
        <f>SUM(C15:D15)</f>
        <v>2345094</v>
      </c>
    </row>
    <row r="16" spans="1:5" s="51" customFormat="1" ht="11.25">
      <c r="A16" s="63"/>
      <c r="B16" s="108" t="s">
        <v>81</v>
      </c>
      <c r="C16" s="58">
        <v>569809</v>
      </c>
      <c r="D16" s="58">
        <v>967000</v>
      </c>
      <c r="E16" s="58">
        <f>SUM(C16:D16)</f>
        <v>1536809</v>
      </c>
    </row>
    <row r="17" spans="1:5" s="51" customFormat="1" ht="11.25">
      <c r="A17" s="63"/>
      <c r="B17" s="108" t="s">
        <v>82</v>
      </c>
      <c r="C17" s="58">
        <v>800000</v>
      </c>
      <c r="D17" s="58">
        <v>8285</v>
      </c>
      <c r="E17" s="58">
        <f>SUM(C17:D17)</f>
        <v>808285</v>
      </c>
    </row>
    <row r="18" spans="1:5" s="51" customFormat="1" ht="11.25">
      <c r="A18" s="63"/>
      <c r="B18" s="108"/>
      <c r="C18" s="58"/>
      <c r="D18" s="58"/>
      <c r="E18" s="58"/>
    </row>
    <row r="19" spans="1:5" s="15" customFormat="1" ht="12.75">
      <c r="A19" s="85" t="s">
        <v>68</v>
      </c>
      <c r="B19" s="85" t="s">
        <v>69</v>
      </c>
      <c r="C19" s="100"/>
      <c r="D19" s="21">
        <f>SUM(D20)</f>
        <v>270000</v>
      </c>
      <c r="E19" s="14"/>
    </row>
    <row r="20" spans="1:5" s="16" customFormat="1" ht="12.75">
      <c r="A20" s="92" t="s">
        <v>24</v>
      </c>
      <c r="B20" s="101" t="s">
        <v>56</v>
      </c>
      <c r="C20" s="102">
        <f>SUM(C21:C22)</f>
        <v>900000</v>
      </c>
      <c r="D20" s="59">
        <f>SUM(D21:D26)</f>
        <v>270000</v>
      </c>
      <c r="E20" s="113">
        <f>SUM(E21:E26)</f>
        <v>1170000</v>
      </c>
    </row>
    <row r="21" spans="1:5" s="51" customFormat="1" ht="11.25">
      <c r="A21" s="99"/>
      <c r="B21" s="105" t="s">
        <v>80</v>
      </c>
      <c r="C21" s="109">
        <v>300000</v>
      </c>
      <c r="D21" s="58"/>
      <c r="E21" s="96">
        <f aca="true" t="shared" si="0" ref="E21:E26">SUM(C21:D21)</f>
        <v>300000</v>
      </c>
    </row>
    <row r="22" spans="1:5" s="104" customFormat="1" ht="22.5">
      <c r="A22" s="106"/>
      <c r="B22" s="107" t="s">
        <v>79</v>
      </c>
      <c r="C22" s="109">
        <v>600000</v>
      </c>
      <c r="D22" s="103"/>
      <c r="E22" s="96">
        <f t="shared" si="0"/>
        <v>600000</v>
      </c>
    </row>
    <row r="23" spans="1:5" s="51" customFormat="1" ht="11.25">
      <c r="A23" s="63"/>
      <c r="B23" s="108" t="s">
        <v>78</v>
      </c>
      <c r="C23" s="58"/>
      <c r="D23" s="58">
        <v>150000</v>
      </c>
      <c r="E23" s="96">
        <f t="shared" si="0"/>
        <v>150000</v>
      </c>
    </row>
    <row r="24" spans="1:5" s="51" customFormat="1" ht="11.25">
      <c r="A24" s="63"/>
      <c r="B24" s="63" t="s">
        <v>59</v>
      </c>
      <c r="C24" s="58"/>
      <c r="D24" s="58">
        <v>50000</v>
      </c>
      <c r="E24" s="96">
        <f t="shared" si="0"/>
        <v>50000</v>
      </c>
    </row>
    <row r="25" spans="1:5" s="51" customFormat="1" ht="11.25">
      <c r="A25" s="63"/>
      <c r="B25" s="63" t="s">
        <v>60</v>
      </c>
      <c r="C25" s="58"/>
      <c r="D25" s="58">
        <v>50000</v>
      </c>
      <c r="E25" s="96">
        <f t="shared" si="0"/>
        <v>50000</v>
      </c>
    </row>
    <row r="26" spans="1:5" s="51" customFormat="1" ht="11.25">
      <c r="A26" s="63"/>
      <c r="B26" s="63" t="s">
        <v>83</v>
      </c>
      <c r="C26" s="58"/>
      <c r="D26" s="58">
        <v>20000</v>
      </c>
      <c r="E26" s="96">
        <f t="shared" si="0"/>
        <v>20000</v>
      </c>
    </row>
    <row r="27" spans="1:5" s="51" customFormat="1" ht="11.25">
      <c r="A27" s="63"/>
      <c r="B27" s="108"/>
      <c r="C27" s="58"/>
      <c r="D27" s="58"/>
      <c r="E27" s="58"/>
    </row>
    <row r="28" spans="1:5" s="72" customFormat="1" ht="12.75">
      <c r="A28" s="64" t="s">
        <v>22</v>
      </c>
      <c r="B28" s="118" t="s">
        <v>23</v>
      </c>
      <c r="C28" s="21"/>
      <c r="D28" s="21">
        <f>SUM(D29)</f>
        <v>410000</v>
      </c>
      <c r="E28" s="21"/>
    </row>
    <row r="29" spans="1:5" s="51" customFormat="1" ht="25.5">
      <c r="A29" s="65" t="s">
        <v>20</v>
      </c>
      <c r="B29" s="119" t="s">
        <v>8</v>
      </c>
      <c r="C29" s="59">
        <f>SUM(C30)</f>
        <v>0</v>
      </c>
      <c r="D29" s="59">
        <f>SUM(D30)</f>
        <v>410000</v>
      </c>
      <c r="E29" s="59">
        <f>SUM(E30)</f>
        <v>410000</v>
      </c>
    </row>
    <row r="30" spans="1:5" s="51" customFormat="1" ht="11.25">
      <c r="A30" s="63"/>
      <c r="B30" s="108" t="s">
        <v>77</v>
      </c>
      <c r="C30" s="58">
        <v>0</v>
      </c>
      <c r="D30" s="58">
        <v>410000</v>
      </c>
      <c r="E30" s="58">
        <f>SUM(C30:D30)</f>
        <v>410000</v>
      </c>
    </row>
    <row r="31" spans="1:5" s="51" customFormat="1" ht="11.25">
      <c r="A31" s="63"/>
      <c r="B31" s="108"/>
      <c r="C31" s="58"/>
      <c r="D31" s="58"/>
      <c r="E31" s="58"/>
    </row>
    <row r="32" spans="1:5" s="15" customFormat="1" ht="12.75">
      <c r="A32" s="85" t="s">
        <v>54</v>
      </c>
      <c r="B32" s="90" t="s">
        <v>55</v>
      </c>
      <c r="C32" s="91"/>
      <c r="D32" s="21">
        <f>SUM(D33)</f>
        <v>-290000</v>
      </c>
      <c r="E32" s="21"/>
    </row>
    <row r="33" spans="1:5" s="16" customFormat="1" ht="12.75">
      <c r="A33" s="92" t="s">
        <v>24</v>
      </c>
      <c r="B33" s="93" t="s">
        <v>56</v>
      </c>
      <c r="C33" s="94">
        <f>SUM(C34:C48)</f>
        <v>1280000</v>
      </c>
      <c r="D33" s="59">
        <f>SUM(D34:D48)</f>
        <v>-290000</v>
      </c>
      <c r="E33" s="59">
        <f>SUM(C33:D33)</f>
        <v>990000</v>
      </c>
    </row>
    <row r="34" spans="1:5" s="51" customFormat="1" ht="12.75">
      <c r="A34" s="65"/>
      <c r="B34" s="108" t="s">
        <v>78</v>
      </c>
      <c r="C34" s="96">
        <v>150000</v>
      </c>
      <c r="D34" s="58">
        <v>-150000</v>
      </c>
      <c r="E34" s="58">
        <f aca="true" t="shared" si="1" ref="E34:E48">SUM(C34:D34)</f>
        <v>0</v>
      </c>
    </row>
    <row r="35" spans="1:5" s="51" customFormat="1" ht="11.25">
      <c r="A35" s="98"/>
      <c r="B35" s="63" t="s">
        <v>57</v>
      </c>
      <c r="C35" s="97">
        <v>20000</v>
      </c>
      <c r="D35" s="58">
        <v>-20000</v>
      </c>
      <c r="E35" s="58">
        <f t="shared" si="1"/>
        <v>0</v>
      </c>
    </row>
    <row r="36" spans="1:5" s="51" customFormat="1" ht="12.75">
      <c r="A36" s="65"/>
      <c r="B36" s="63" t="s">
        <v>58</v>
      </c>
      <c r="C36" s="97">
        <v>200000</v>
      </c>
      <c r="D36" s="58"/>
      <c r="E36" s="58">
        <f t="shared" si="1"/>
        <v>200000</v>
      </c>
    </row>
    <row r="37" spans="1:5" s="51" customFormat="1" ht="11.25">
      <c r="A37" s="112"/>
      <c r="B37" s="63" t="s">
        <v>59</v>
      </c>
      <c r="C37" s="97">
        <v>50000</v>
      </c>
      <c r="D37" s="58">
        <v>-50000</v>
      </c>
      <c r="E37" s="58">
        <f t="shared" si="1"/>
        <v>0</v>
      </c>
    </row>
    <row r="38" spans="1:5" s="51" customFormat="1" ht="11.25">
      <c r="A38" s="112"/>
      <c r="B38" s="63" t="s">
        <v>60</v>
      </c>
      <c r="C38" s="97">
        <v>50000</v>
      </c>
      <c r="D38" s="58">
        <v>-50000</v>
      </c>
      <c r="E38" s="58">
        <f t="shared" si="1"/>
        <v>0</v>
      </c>
    </row>
    <row r="39" spans="1:5" s="51" customFormat="1" ht="12.75">
      <c r="A39" s="65"/>
      <c r="B39" s="63" t="s">
        <v>61</v>
      </c>
      <c r="C39" s="97">
        <v>300000</v>
      </c>
      <c r="D39" s="58"/>
      <c r="E39" s="58">
        <f t="shared" si="1"/>
        <v>300000</v>
      </c>
    </row>
    <row r="40" spans="1:5" s="51" customFormat="1" ht="12.75">
      <c r="A40" s="65"/>
      <c r="B40" s="63" t="s">
        <v>85</v>
      </c>
      <c r="C40" s="97">
        <v>20000</v>
      </c>
      <c r="D40" s="58"/>
      <c r="E40" s="58">
        <f t="shared" si="1"/>
        <v>20000</v>
      </c>
    </row>
    <row r="41" spans="1:5" s="51" customFormat="1" ht="12.75">
      <c r="A41" s="65"/>
      <c r="B41" s="63" t="s">
        <v>84</v>
      </c>
      <c r="C41" s="97">
        <v>60000</v>
      </c>
      <c r="D41" s="58"/>
      <c r="E41" s="58">
        <f t="shared" si="1"/>
        <v>60000</v>
      </c>
    </row>
    <row r="42" spans="1:5" s="51" customFormat="1" ht="12.75">
      <c r="A42" s="65"/>
      <c r="B42" s="63" t="s">
        <v>62</v>
      </c>
      <c r="C42" s="97">
        <v>100000</v>
      </c>
      <c r="D42" s="58"/>
      <c r="E42" s="58">
        <f t="shared" si="1"/>
        <v>100000</v>
      </c>
    </row>
    <row r="43" spans="1:5" s="51" customFormat="1" ht="12.75">
      <c r="A43" s="65"/>
      <c r="B43" s="63" t="s">
        <v>63</v>
      </c>
      <c r="C43" s="97">
        <v>50000</v>
      </c>
      <c r="D43" s="58"/>
      <c r="E43" s="58">
        <f t="shared" si="1"/>
        <v>50000</v>
      </c>
    </row>
    <row r="44" spans="1:5" s="51" customFormat="1" ht="11.25">
      <c r="A44" s="112"/>
      <c r="B44" s="63" t="s">
        <v>83</v>
      </c>
      <c r="C44" s="97">
        <v>20000</v>
      </c>
      <c r="D44" s="58">
        <v>-20000</v>
      </c>
      <c r="E44" s="58">
        <f t="shared" si="1"/>
        <v>0</v>
      </c>
    </row>
    <row r="45" spans="1:5" s="51" customFormat="1" ht="12.75">
      <c r="A45" s="65"/>
      <c r="B45" s="63" t="s">
        <v>64</v>
      </c>
      <c r="C45" s="97">
        <v>100000</v>
      </c>
      <c r="D45" s="58"/>
      <c r="E45" s="58">
        <f t="shared" si="1"/>
        <v>100000</v>
      </c>
    </row>
    <row r="46" spans="1:5" s="51" customFormat="1" ht="12.75">
      <c r="A46" s="65"/>
      <c r="B46" s="63" t="s">
        <v>65</v>
      </c>
      <c r="C46" s="97">
        <v>10000</v>
      </c>
      <c r="D46" s="58"/>
      <c r="E46" s="58">
        <f t="shared" si="1"/>
        <v>10000</v>
      </c>
    </row>
    <row r="47" spans="1:5" s="51" customFormat="1" ht="12.75">
      <c r="A47" s="65"/>
      <c r="B47" s="63" t="s">
        <v>66</v>
      </c>
      <c r="C47" s="97">
        <v>100000</v>
      </c>
      <c r="D47" s="58"/>
      <c r="E47" s="58">
        <f t="shared" si="1"/>
        <v>100000</v>
      </c>
    </row>
    <row r="48" spans="1:5" s="51" customFormat="1" ht="12.75">
      <c r="A48" s="65"/>
      <c r="B48" s="63" t="s">
        <v>67</v>
      </c>
      <c r="C48" s="97">
        <v>50000</v>
      </c>
      <c r="D48" s="58"/>
      <c r="E48" s="58">
        <f t="shared" si="1"/>
        <v>50000</v>
      </c>
    </row>
    <row r="49" spans="1:5" s="51" customFormat="1" ht="12.75">
      <c r="A49" s="65"/>
      <c r="B49" s="63"/>
      <c r="C49" s="97"/>
      <c r="D49" s="58"/>
      <c r="E49" s="58"/>
    </row>
    <row r="50" spans="1:5" s="15" customFormat="1" ht="12.75">
      <c r="A50" s="64" t="s">
        <v>70</v>
      </c>
      <c r="B50" s="64" t="s">
        <v>87</v>
      </c>
      <c r="C50" s="110"/>
      <c r="D50" s="21">
        <f>SUM(D51)</f>
        <v>20000</v>
      </c>
      <c r="E50" s="21"/>
    </row>
    <row r="51" spans="1:5" s="16" customFormat="1" ht="12.75">
      <c r="A51" s="65" t="s">
        <v>24</v>
      </c>
      <c r="B51" s="95" t="s">
        <v>56</v>
      </c>
      <c r="C51" s="111">
        <f>SUM(C52)</f>
        <v>1100000</v>
      </c>
      <c r="D51" s="111">
        <f>SUM(D52)</f>
        <v>20000</v>
      </c>
      <c r="E51" s="111">
        <f>SUM(E52)</f>
        <v>1120000</v>
      </c>
    </row>
    <row r="52" spans="1:5" s="51" customFormat="1" ht="12.75">
      <c r="A52" s="65"/>
      <c r="B52" s="63" t="s">
        <v>86</v>
      </c>
      <c r="C52" s="97">
        <v>1100000</v>
      </c>
      <c r="D52" s="58">
        <v>20000</v>
      </c>
      <c r="E52" s="58">
        <v>1120000</v>
      </c>
    </row>
    <row r="53" spans="1:5" s="51" customFormat="1" ht="12.75">
      <c r="A53" s="65"/>
      <c r="B53" s="63"/>
      <c r="C53" s="97"/>
      <c r="D53" s="58"/>
      <c r="E53" s="58"/>
    </row>
    <row r="54" spans="1:5" s="15" customFormat="1" ht="12.75">
      <c r="A54" s="64" t="s">
        <v>19</v>
      </c>
      <c r="B54" s="118" t="s">
        <v>45</v>
      </c>
      <c r="C54" s="21"/>
      <c r="D54" s="21">
        <f>SUM(D55:D56)</f>
        <v>38590</v>
      </c>
      <c r="E54" s="21"/>
    </row>
    <row r="55" spans="1:5" s="16" customFormat="1" ht="12.75">
      <c r="A55" s="65" t="s">
        <v>46</v>
      </c>
      <c r="B55" s="120" t="s">
        <v>47</v>
      </c>
      <c r="C55" s="59">
        <v>2110849</v>
      </c>
      <c r="D55" s="59">
        <f>E55-C55</f>
        <v>45640</v>
      </c>
      <c r="E55" s="59">
        <v>2156489</v>
      </c>
    </row>
    <row r="56" spans="1:5" s="16" customFormat="1" ht="12.75">
      <c r="A56" s="65" t="s">
        <v>24</v>
      </c>
      <c r="B56" s="120" t="s">
        <v>48</v>
      </c>
      <c r="C56" s="59">
        <v>1800000</v>
      </c>
      <c r="D56" s="59">
        <f>E56-C56</f>
        <v>-7050</v>
      </c>
      <c r="E56" s="59">
        <v>1792950</v>
      </c>
    </row>
    <row r="57" spans="1:5" s="46" customFormat="1" ht="12.75">
      <c r="A57" s="45"/>
      <c r="B57" s="121"/>
      <c r="C57" s="66"/>
      <c r="D57" s="66"/>
      <c r="E57" s="66"/>
    </row>
    <row r="58" spans="1:5" s="88" customFormat="1" ht="12.75">
      <c r="A58" s="85" t="s">
        <v>50</v>
      </c>
      <c r="B58" s="122" t="s">
        <v>51</v>
      </c>
      <c r="C58" s="86"/>
      <c r="D58" s="86">
        <f>SUM(D59)</f>
        <v>-23000</v>
      </c>
      <c r="E58" s="87"/>
    </row>
    <row r="59" spans="1:5" s="80" customFormat="1" ht="12.75">
      <c r="A59" s="79" t="s">
        <v>24</v>
      </c>
      <c r="B59" s="123" t="s">
        <v>25</v>
      </c>
      <c r="C59" s="78">
        <f>SUM(C60:C63)</f>
        <v>223000</v>
      </c>
      <c r="D59" s="78">
        <f>SUM(D60:D63)</f>
        <v>-23000</v>
      </c>
      <c r="E59" s="20">
        <f>SUM(C59:D59)</f>
        <v>200000</v>
      </c>
    </row>
    <row r="60" spans="1:5" s="84" customFormat="1" ht="11.25">
      <c r="A60" s="81"/>
      <c r="B60" s="124" t="s">
        <v>76</v>
      </c>
      <c r="C60" s="82">
        <v>160000</v>
      </c>
      <c r="D60" s="82">
        <f>E60-C60</f>
        <v>-23000</v>
      </c>
      <c r="E60" s="83">
        <v>137000</v>
      </c>
    </row>
    <row r="61" spans="1:5" s="84" customFormat="1" ht="11.25">
      <c r="A61" s="81"/>
      <c r="B61" s="124" t="s">
        <v>75</v>
      </c>
      <c r="C61" s="82">
        <v>12000</v>
      </c>
      <c r="D61" s="82">
        <v>0</v>
      </c>
      <c r="E61" s="83">
        <v>12000</v>
      </c>
    </row>
    <row r="62" spans="1:5" s="84" customFormat="1" ht="11.25">
      <c r="A62" s="81"/>
      <c r="B62" s="124" t="s">
        <v>74</v>
      </c>
      <c r="C62" s="82">
        <v>11000</v>
      </c>
      <c r="D62" s="82">
        <v>0</v>
      </c>
      <c r="E62" s="83">
        <v>11000</v>
      </c>
    </row>
    <row r="63" spans="1:5" s="84" customFormat="1" ht="11.25">
      <c r="A63" s="81"/>
      <c r="B63" s="124" t="s">
        <v>73</v>
      </c>
      <c r="C63" s="82">
        <v>40000</v>
      </c>
      <c r="D63" s="82">
        <v>0</v>
      </c>
      <c r="E63" s="83">
        <v>40000</v>
      </c>
    </row>
    <row r="64" spans="1:5" s="46" customFormat="1" ht="12.75">
      <c r="A64" s="47"/>
      <c r="B64" s="125"/>
      <c r="C64" s="67"/>
      <c r="D64" s="67"/>
      <c r="E64" s="56"/>
    </row>
    <row r="65" spans="1:5" s="15" customFormat="1" ht="12.75">
      <c r="A65" s="74">
        <v>10701</v>
      </c>
      <c r="B65" s="126" t="s">
        <v>16</v>
      </c>
      <c r="C65" s="75"/>
      <c r="D65" s="75">
        <f>SUM(D66)</f>
        <v>2775000</v>
      </c>
      <c r="E65" s="21"/>
    </row>
    <row r="66" spans="1:5" s="16" customFormat="1" ht="12.75">
      <c r="A66" s="131" t="s">
        <v>49</v>
      </c>
      <c r="B66" s="127" t="s">
        <v>17</v>
      </c>
      <c r="C66" s="73">
        <f>SUM(C67:C69)</f>
        <v>2616000</v>
      </c>
      <c r="D66" s="73">
        <f>SUM(D67:D68)</f>
        <v>2775000</v>
      </c>
      <c r="E66" s="59">
        <f>SUM(C66:D66)</f>
        <v>5391000</v>
      </c>
    </row>
    <row r="67" spans="1:5" s="51" customFormat="1" ht="11.25">
      <c r="A67" s="76"/>
      <c r="B67" s="128" t="s">
        <v>72</v>
      </c>
      <c r="C67" s="77">
        <v>2616000</v>
      </c>
      <c r="D67" s="77">
        <v>1275000</v>
      </c>
      <c r="E67" s="58">
        <f>SUM(C67:D67)</f>
        <v>3891000</v>
      </c>
    </row>
    <row r="68" spans="1:5" s="51" customFormat="1" ht="11.25">
      <c r="A68" s="76"/>
      <c r="B68" s="128" t="s">
        <v>71</v>
      </c>
      <c r="C68" s="77">
        <v>0</v>
      </c>
      <c r="D68" s="77">
        <v>1500000</v>
      </c>
      <c r="E68" s="58">
        <f>SUM(C68:D68)</f>
        <v>1500000</v>
      </c>
    </row>
    <row r="69" spans="1:5" s="46" customFormat="1" ht="12.75">
      <c r="A69" s="48"/>
      <c r="B69" s="129"/>
      <c r="C69" s="68"/>
      <c r="D69" s="69"/>
      <c r="E69" s="66"/>
    </row>
    <row r="70" spans="1:7" s="16" customFormat="1" ht="12.75">
      <c r="A70" s="64"/>
      <c r="B70" s="126" t="s">
        <v>4</v>
      </c>
      <c r="C70" s="21"/>
      <c r="D70" s="21">
        <f>D65+D58+D54+D28+D15+D50+D32+D19</f>
        <v>4175875</v>
      </c>
      <c r="E70" s="21"/>
      <c r="F70" s="89"/>
      <c r="G70" s="89"/>
    </row>
    <row r="71" spans="1:5" s="46" customFormat="1" ht="12.75">
      <c r="A71" s="49"/>
      <c r="B71" s="130"/>
      <c r="C71" s="70"/>
      <c r="D71" s="70"/>
      <c r="E71" s="70"/>
    </row>
    <row r="72" spans="1:5" s="46" customFormat="1" ht="12.75">
      <c r="A72" s="49"/>
      <c r="B72" s="130"/>
      <c r="C72" s="71"/>
      <c r="D72" s="70"/>
      <c r="E72" s="71"/>
    </row>
    <row r="73" spans="1:5" s="46" customFormat="1" ht="12.75">
      <c r="A73" s="49"/>
      <c r="B73" s="130"/>
      <c r="C73" s="71"/>
      <c r="D73" s="71"/>
      <c r="E73" s="71"/>
    </row>
  </sheetData>
  <printOptions/>
  <pageMargins left="0.75" right="0.3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9" sqref="G19"/>
    </sheetView>
  </sheetViews>
  <sheetFormatPr defaultColWidth="9.140625" defaultRowHeight="12.75"/>
  <sheetData/>
  <printOptions/>
  <pageMargins left="0.75" right="0.5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Haapsalu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Asta Urb</cp:lastModifiedBy>
  <cp:lastPrinted>2006-03-15T08:40:47Z</cp:lastPrinted>
  <dcterms:created xsi:type="dcterms:W3CDTF">2001-03-26T08:58:57Z</dcterms:created>
  <dcterms:modified xsi:type="dcterms:W3CDTF">2006-03-15T08:41:26Z</dcterms:modified>
  <cp:category/>
  <cp:version/>
  <cp:contentType/>
  <cp:contentStatus/>
</cp:coreProperties>
</file>