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808" windowWidth="12396" windowHeight="3912" tabRatio="597" activeTab="0"/>
  </bookViews>
  <sheets>
    <sheet name="LISA1 " sheetId="1" r:id="rId1"/>
  </sheets>
  <definedNames>
    <definedName name="Z_1D9C041B_13A6_4FAB_86D9_D3C5BC6CA468_.wvu.Cols" localSheetId="0" hidden="1">'LISA1 '!$D:$F</definedName>
    <definedName name="Z_1D9C041B_13A6_4FAB_86D9_D3C5BC6CA468_.wvu.PrintArea" localSheetId="0" hidden="1">'LISA1 '!$A$2:$F$33</definedName>
    <definedName name="Z_1D9C041B_13A6_4FAB_86D9_D3C5BC6CA468_.wvu.Rows" localSheetId="0" hidden="1">'LISA1 '!#REF!,'LISA1 '!#REF!,'LISA1 '!#REF!</definedName>
    <definedName name="Z_229551A0_FA67_48E5_8BA8_101DDCC437FD_.wvu.Cols" localSheetId="0" hidden="1">'LISA1 '!$D:$F</definedName>
    <definedName name="Z_229551A0_FA67_48E5_8BA8_101DDCC437FD_.wvu.PrintArea" localSheetId="0" hidden="1">'LISA1 '!$A$2:$F$33</definedName>
    <definedName name="Z_2AA2B6ED_C014_46B8_A0D3_40DFB1A6561F_.wvu.Rows" localSheetId="0" hidden="1">'LISA1 '!#REF!</definedName>
    <definedName name="Z_362F07C2_7AE1_4FB2_966F_F3B03B85BB21_.wvu.PrintArea" localSheetId="0" hidden="1">'LISA1 '!$A$2:$F$33</definedName>
    <definedName name="Z_9BDCB5A0_74F5_4655_B6EC_AC7334E60712_.wvu.Cols" localSheetId="0" hidden="1">'LISA1 '!$D:$F</definedName>
    <definedName name="Z_9BDCB5A0_74F5_4655_B6EC_AC7334E60712_.wvu.Rows" localSheetId="0" hidden="1">'LISA1 '!#REF!,'LISA1 '!#REF!,'LISA1 '!#REF!</definedName>
    <definedName name="Z_AB50657C_E29B_11D7_B6ED_00600879C512_.wvu.Rows" localSheetId="0" hidden="1">'LISA1 '!#REF!,'LISA1 '!#REF!,'LISA1 '!#REF!,'LISA1 '!#REF!,'LISA1 '!#REF!,'LISA1 '!#REF!,'LISA1 '!#REF!,'LISA1 '!#REF!,'LISA1 '!#REF!,'LISA1 '!#REF!,'LISA1 '!#REF!,'LISA1 '!#REF!,'LISA1 '!#REF!,'LISA1 '!#REF!,'LISA1 '!#REF!,'LISA1 '!#REF!,'LISA1 '!#REF!,'LISA1 '!#REF!</definedName>
    <definedName name="Z_C7C270A5_3435_456C_8107_39E06E9ADA06_.wvu.Cols" localSheetId="0" hidden="1">'LISA1 '!#REF!</definedName>
    <definedName name="Z_D466A48D_E1BA_4453_8FC8_B16EBB13CA0B_.wvu.Cols" localSheetId="0" hidden="1">'LISA1 '!#REF!,'LISA1 '!#REF!</definedName>
    <definedName name="Z_DE8A470A_634B_4C4A_BE37_5CB515FDC3F4_.wvu.Cols" localSheetId="0" hidden="1">'LISA1 '!$D:$F</definedName>
    <definedName name="Z_DE8A470A_634B_4C4A_BE37_5CB515FDC3F4_.wvu.PrintArea" localSheetId="0" hidden="1">'LISA1 '!$A$2:$F$33</definedName>
    <definedName name="Z_DE8A470A_634B_4C4A_BE37_5CB515FDC3F4_.wvu.Rows" localSheetId="0" hidden="1">'LISA1 '!#REF!,'LISA1 '!#REF!,'LISA1 '!#REF!</definedName>
  </definedNames>
  <calcPr fullCalcOnLoad="1"/>
</workbook>
</file>

<file path=xl/sharedStrings.xml><?xml version="1.0" encoding="utf-8"?>
<sst xmlns="http://schemas.openxmlformats.org/spreadsheetml/2006/main" count="134" uniqueCount="101">
  <si>
    <t>Toetused</t>
  </si>
  <si>
    <t>KULUD</t>
  </si>
  <si>
    <t>Haapsalu Nikolai Kool</t>
  </si>
  <si>
    <t xml:space="preserve">   § 4 lõige 1 alusel tasandusfondi eraldis</t>
  </si>
  <si>
    <t xml:space="preserve">   § 4 lõige 2 alusel tasandusfondi eraldis</t>
  </si>
  <si>
    <t>TULUD KOKKU</t>
  </si>
  <si>
    <t>KULUD TEGEVUSALADE JÄRGI KOKKU</t>
  </si>
  <si>
    <t xml:space="preserve">   Muu reserv</t>
  </si>
  <si>
    <t xml:space="preserve">  Haljasalade ja parkide korrashoid (hankeleping)</t>
  </si>
  <si>
    <t xml:space="preserve">     Eraldis õpikute soetamiseks</t>
  </si>
  <si>
    <t xml:space="preserve"> Toimetulekutoetus (riiklik)</t>
  </si>
  <si>
    <t xml:space="preserve">     Eraldis hariduse palgakuludeks</t>
  </si>
  <si>
    <t xml:space="preserve">     Eraldis hariduse investeeringuteks</t>
  </si>
  <si>
    <t>TULUD</t>
  </si>
  <si>
    <t>Reservfond</t>
  </si>
  <si>
    <t>FINANTSEERIMISTEHINGUD</t>
  </si>
  <si>
    <t>Kohustuste suurenemine (+)</t>
  </si>
  <si>
    <t>Laenude võtmine muudelt residentidelt (+)</t>
  </si>
  <si>
    <t>Üldised valitsussektori teenused</t>
  </si>
  <si>
    <t>Vabaaeg, kultuur ja religioon</t>
  </si>
  <si>
    <t>Haridus</t>
  </si>
  <si>
    <t>Sotsiaalne kaitse</t>
  </si>
  <si>
    <t>Sotsiaalhoolekande teenused puuetega inimestele</t>
  </si>
  <si>
    <t xml:space="preserve">Personali kulud </t>
  </si>
  <si>
    <t xml:space="preserve">Majandamiskulud </t>
  </si>
  <si>
    <t>Haapsalu Gümnaasium</t>
  </si>
  <si>
    <t>Haapsalu Wiedemanni Gümnaasium</t>
  </si>
  <si>
    <t>Haapsalu Linna Algkool</t>
  </si>
  <si>
    <t>Haapsalu Täiskasvanute Gümnaasium</t>
  </si>
  <si>
    <t>Haapsalu Kultuurikeskus</t>
  </si>
  <si>
    <t>Haljastus</t>
  </si>
  <si>
    <t xml:space="preserve">     Sotsiaalteenuste korraldamine</t>
  </si>
  <si>
    <t xml:space="preserve">     Puuetega laste hooldajatoetus</t>
  </si>
  <si>
    <t>Sotsiaal</t>
  </si>
  <si>
    <t xml:space="preserve">     Koolilõuna</t>
  </si>
  <si>
    <t xml:space="preserve">Mittesihotstarbelised toetused jooksvateks kuludeks </t>
  </si>
  <si>
    <t>Keskkonnakaitse</t>
  </si>
  <si>
    <t>50</t>
  </si>
  <si>
    <t>55</t>
  </si>
  <si>
    <t>155</t>
  </si>
  <si>
    <t>35</t>
  </si>
  <si>
    <t>352</t>
  </si>
  <si>
    <t>Tasandusfond</t>
  </si>
  <si>
    <t>352.00.17</t>
  </si>
  <si>
    <t>08202</t>
  </si>
  <si>
    <t>Toetus</t>
  </si>
  <si>
    <t>05</t>
  </si>
  <si>
    <t>08</t>
  </si>
  <si>
    <t>09</t>
  </si>
  <si>
    <t>Gümnaasiumid</t>
  </si>
  <si>
    <t>092201</t>
  </si>
  <si>
    <t>092202</t>
  </si>
  <si>
    <t>092203</t>
  </si>
  <si>
    <t>20.5</t>
  </si>
  <si>
    <t>2081.5.8</t>
  </si>
  <si>
    <t>01</t>
  </si>
  <si>
    <t xml:space="preserve">        sh õpetajate koolituskursusteks</t>
  </si>
  <si>
    <t xml:space="preserve">     Eraldis lasteaia õpetajate koolituskuludeks</t>
  </si>
  <si>
    <t>41</t>
  </si>
  <si>
    <t xml:space="preserve">     Riiklik Toimetulekutoetus</t>
  </si>
  <si>
    <t xml:space="preserve">     Eraldis maakondlikeks ühisüritusteks ja ainesekts</t>
  </si>
  <si>
    <t>Riiklik toimetulekutoetus</t>
  </si>
  <si>
    <t>10121</t>
  </si>
  <si>
    <t>01114</t>
  </si>
  <si>
    <t>05400</t>
  </si>
  <si>
    <t>09211</t>
  </si>
  <si>
    <t>09220</t>
  </si>
  <si>
    <t>09221</t>
  </si>
  <si>
    <t>010</t>
  </si>
  <si>
    <t>10701</t>
  </si>
  <si>
    <t>Artikkel</t>
  </si>
  <si>
    <t>Tegevusala</t>
  </si>
  <si>
    <t>Kululiik</t>
  </si>
  <si>
    <t xml:space="preserve">     Eraldis töövihikud ja õppevahendid</t>
  </si>
  <si>
    <t>Muudatus-ettepanek</t>
  </si>
  <si>
    <t xml:space="preserve">        sh õpetajate töötasudeks</t>
  </si>
  <si>
    <t>2011  Eelarve eelnõu</t>
  </si>
  <si>
    <t>Uus 2011eelarve eelnõu</t>
  </si>
  <si>
    <t>30</t>
  </si>
  <si>
    <t>Maksud</t>
  </si>
  <si>
    <t>3000</t>
  </si>
  <si>
    <t>Füüsilise isiku tulumaks</t>
  </si>
  <si>
    <t xml:space="preserve">     Eraldis õppevahendite soetamiseks</t>
  </si>
  <si>
    <t>38</t>
  </si>
  <si>
    <t>Muud tulud</t>
  </si>
  <si>
    <t>381</t>
  </si>
  <si>
    <t>Materiaalsete ja immateriaalsete varademüük</t>
  </si>
  <si>
    <t>3811</t>
  </si>
  <si>
    <t>Rajatiste ja hoonete müük</t>
  </si>
  <si>
    <t xml:space="preserve">   Hariduse reserv</t>
  </si>
  <si>
    <t>Materiaalsete ja immateriaalsete varade soetamine ja renoveerimine</t>
  </si>
  <si>
    <t xml:space="preserve"> -Kultuurikeskuse heli ja valgustehnika</t>
  </si>
  <si>
    <t xml:space="preserve"> -Kultuurikeskuse remondi omaosalus</t>
  </si>
  <si>
    <t xml:space="preserve"> -Toetus puuetega laste hooldajale (riiklik)</t>
  </si>
  <si>
    <t xml:space="preserve"> -Sotsiaalteenuste korraldamine (riiklik)</t>
  </si>
  <si>
    <t>2011   Eelarve eelnõu</t>
  </si>
  <si>
    <t xml:space="preserve">   laen Kultuurikeskuse remondiks (2010 aasta leping)</t>
  </si>
  <si>
    <t>Haapsalu linna 2011. a koondeelarve eelnõu muudatusettepanek</t>
  </si>
  <si>
    <t>Esitaja: rahanduskomisjon</t>
  </si>
  <si>
    <t>Rahanduskomisjoni seisukoht: arvestada täielikult</t>
  </si>
  <si>
    <t>Linnavalitsuse seisukoht: arvetstada täielikult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</si>
</sst>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  <numFmt numFmtId="189" formatCode="0.0000"/>
    <numFmt numFmtId="190" formatCode="_-* #,##0.0000\ _k_r_-;\-* #,##0.0000\ _k_r_-;_-* &quot;-&quot;??\ _k_r_-;_-@_-"/>
  </numFmts>
  <fonts count="58">
    <font>
      <sz val="10"/>
      <name val="Arial"/>
      <family val="0"/>
    </font>
    <font>
      <sz val="10"/>
      <name val="Times New Roman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7"/>
      <name val="Times New Roman"/>
      <family val="1"/>
    </font>
    <font>
      <b/>
      <sz val="10"/>
      <color indexed="10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3" applyNumberFormat="0" applyAlignment="0" applyProtection="0"/>
    <xf numFmtId="0" fontId="8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0" fillId="24" borderId="5" applyNumberFormat="0" applyFont="0" applyAlignment="0" applyProtection="0"/>
    <xf numFmtId="0" fontId="46" fillId="25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0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46" applyNumberFormat="1" applyFont="1" applyFill="1" applyBorder="1" applyAlignment="1">
      <alignment horizontal="left"/>
      <protection/>
    </xf>
    <xf numFmtId="49" fontId="4" fillId="33" borderId="1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49" fontId="4" fillId="33" borderId="11" xfId="46" applyNumberFormat="1" applyFont="1" applyFill="1" applyBorder="1" applyAlignment="1">
      <alignment horizontal="left"/>
      <protection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1" xfId="46" applyNumberFormat="1" applyFont="1" applyFill="1" applyBorder="1" applyAlignment="1">
      <alignment horizontal="left"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0" fillId="0" borderId="11" xfId="39" applyNumberFormat="1" applyFont="1" applyFill="1" applyBorder="1" applyAlignment="1">
      <alignment horizontal="right"/>
    </xf>
    <xf numFmtId="49" fontId="4" fillId="0" borderId="10" xfId="46" applyNumberFormat="1" applyFont="1" applyFill="1" applyBorder="1" applyAlignment="1">
      <alignment horizontal="left"/>
      <protection/>
    </xf>
    <xf numFmtId="3" fontId="4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/>
    </xf>
    <xf numFmtId="49" fontId="11" fillId="0" borderId="10" xfId="46" applyNumberFormat="1" applyFont="1" applyFill="1" applyBorder="1" applyAlignment="1">
      <alignment horizontal="left"/>
      <protection/>
    </xf>
    <xf numFmtId="49" fontId="4" fillId="33" borderId="11" xfId="46" applyNumberFormat="1" applyFont="1" applyFill="1" applyBorder="1" applyAlignment="1">
      <alignment horizont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49" fontId="4" fillId="0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46" applyNumberFormat="1" applyFont="1" applyFill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0" fillId="0" borderId="11" xfId="46" applyFont="1" applyFill="1" applyBorder="1">
      <alignment/>
      <protection/>
    </xf>
    <xf numFmtId="3" fontId="0" fillId="0" borderId="11" xfId="46" applyNumberFormat="1" applyFont="1" applyFill="1" applyBorder="1">
      <alignment/>
      <protection/>
    </xf>
    <xf numFmtId="3" fontId="5" fillId="0" borderId="11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wrapText="1"/>
    </xf>
    <xf numFmtId="49" fontId="0" fillId="0" borderId="11" xfId="46" applyNumberFormat="1" applyFont="1" applyFill="1" applyBorder="1" applyAlignment="1">
      <alignment wrapText="1"/>
      <protection/>
    </xf>
    <xf numFmtId="49" fontId="4" fillId="33" borderId="11" xfId="46" applyNumberFormat="1" applyFont="1" applyFill="1" applyBorder="1" applyAlignment="1">
      <alignment/>
      <protection/>
    </xf>
    <xf numFmtId="49" fontId="4" fillId="0" borderId="10" xfId="46" applyNumberFormat="1" applyFont="1" applyFill="1" applyBorder="1" applyAlignment="1">
      <alignment/>
      <protection/>
    </xf>
    <xf numFmtId="49" fontId="4" fillId="0" borderId="11" xfId="46" applyNumberFormat="1" applyFont="1" applyFill="1" applyBorder="1" applyAlignment="1">
      <alignment/>
      <protection/>
    </xf>
    <xf numFmtId="49" fontId="7" fillId="0" borderId="11" xfId="46" applyNumberFormat="1" applyFont="1" applyFill="1" applyBorder="1" applyAlignment="1">
      <alignment/>
      <protection/>
    </xf>
    <xf numFmtId="49" fontId="4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7" fillId="0" borderId="11" xfId="46" applyNumberFormat="1" applyFont="1" applyFill="1" applyBorder="1" applyAlignment="1">
      <alignment wrapText="1"/>
      <protection/>
    </xf>
    <xf numFmtId="49" fontId="4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4" fillId="0" borderId="11" xfId="46" applyFont="1" applyFill="1" applyBorder="1">
      <alignment/>
      <protection/>
    </xf>
    <xf numFmtId="3" fontId="4" fillId="0" borderId="11" xfId="46" applyNumberFormat="1" applyFont="1" applyFill="1" applyBorder="1">
      <alignment/>
      <protection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7" fillId="0" borderId="10" xfId="46" applyFont="1" applyFill="1" applyBorder="1">
      <alignment/>
      <protection/>
    </xf>
    <xf numFmtId="3" fontId="7" fillId="0" borderId="18" xfId="46" applyNumberFormat="1" applyFont="1" applyFill="1" applyBorder="1">
      <alignment/>
      <protection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wrapText="1"/>
    </xf>
    <xf numFmtId="3" fontId="7" fillId="0" borderId="11" xfId="39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12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1" xfId="0" applyNumberFormat="1" applyFont="1" applyBorder="1" applyAlignment="1">
      <alignment horizontal="center" textRotation="90"/>
    </xf>
    <xf numFmtId="3" fontId="11" fillId="0" borderId="11" xfId="39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center" textRotation="90"/>
    </xf>
    <xf numFmtId="49" fontId="0" fillId="0" borderId="11" xfId="0" applyNumberFormat="1" applyFont="1" applyFill="1" applyBorder="1" applyAlignment="1">
      <alignment horizontal="center" wrapText="1"/>
    </xf>
    <xf numFmtId="0" fontId="4" fillId="33" borderId="11" xfId="46" applyFont="1" applyFill="1" applyBorder="1" applyAlignment="1">
      <alignment horizontal="left"/>
      <protection/>
    </xf>
    <xf numFmtId="0" fontId="4" fillId="33" borderId="11" xfId="46" applyFont="1" applyFill="1" applyBorder="1">
      <alignment/>
      <protection/>
    </xf>
    <xf numFmtId="3" fontId="4" fillId="33" borderId="11" xfId="46" applyNumberFormat="1" applyFont="1" applyFill="1" applyBorder="1">
      <alignment/>
      <protection/>
    </xf>
    <xf numFmtId="3" fontId="1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46" applyNumberFormat="1" applyFont="1" applyFill="1" applyBorder="1" applyProtection="1">
      <alignment/>
      <protection/>
    </xf>
    <xf numFmtId="0" fontId="4" fillId="0" borderId="11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49" fontId="11" fillId="0" borderId="15" xfId="0" applyNumberFormat="1" applyFont="1" applyFill="1" applyBorder="1" applyAlignment="1">
      <alignment horizontal="center"/>
    </xf>
    <xf numFmtId="49" fontId="7" fillId="0" borderId="11" xfId="46" applyNumberFormat="1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Fill="1" applyAlignment="1">
      <alignment horizontal="right"/>
    </xf>
    <xf numFmtId="0" fontId="56" fillId="0" borderId="0" xfId="0" applyFont="1" applyAlignment="1">
      <alignment/>
    </xf>
    <xf numFmtId="3" fontId="57" fillId="0" borderId="0" xfId="46" applyNumberFormat="1" applyFont="1" applyFill="1" applyBorder="1" applyProtection="1">
      <alignment/>
      <protection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Font="1" applyAlignment="1">
      <alignment/>
    </xf>
    <xf numFmtId="3" fontId="7" fillId="0" borderId="11" xfId="39" applyNumberFormat="1" applyFont="1" applyFill="1" applyBorder="1" applyAlignment="1" applyProtection="1">
      <alignment horizontal="right"/>
      <protection/>
    </xf>
    <xf numFmtId="49" fontId="7" fillId="0" borderId="10" xfId="46" applyNumberFormat="1" applyFont="1" applyFill="1" applyBorder="1" applyAlignment="1">
      <alignment horizontal="left"/>
      <protection/>
    </xf>
    <xf numFmtId="49" fontId="7" fillId="0" borderId="10" xfId="46" applyNumberFormat="1" applyFont="1" applyFill="1" applyBorder="1" applyAlignment="1">
      <alignment horizontal="center"/>
      <protection/>
    </xf>
    <xf numFmtId="49" fontId="7" fillId="0" borderId="11" xfId="46" applyNumberFormat="1" applyFont="1" applyFill="1" applyBorder="1" applyAlignment="1">
      <alignment horizontal="left"/>
      <protection/>
    </xf>
    <xf numFmtId="49" fontId="7" fillId="0" borderId="11" xfId="46" applyNumberFormat="1" applyFont="1" applyFill="1" applyBorder="1" applyAlignment="1">
      <alignment horizontal="center"/>
      <protection/>
    </xf>
    <xf numFmtId="49" fontId="7" fillId="0" borderId="14" xfId="46" applyNumberFormat="1" applyFont="1" applyFill="1" applyBorder="1" applyAlignment="1">
      <alignment wrapText="1"/>
      <protection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1"/>
  <sheetViews>
    <sheetView tabSelected="1" zoomScalePageLayoutView="0" workbookViewId="0" topLeftCell="A67">
      <selection activeCell="A91" sqref="A91"/>
    </sheetView>
  </sheetViews>
  <sheetFormatPr defaultColWidth="9.140625" defaultRowHeight="12.75"/>
  <cols>
    <col min="1" max="1" width="6.8515625" style="1" customWidth="1"/>
    <col min="2" max="2" width="4.00390625" style="1" customWidth="1"/>
    <col min="3" max="3" width="43.140625" style="1" customWidth="1"/>
    <col min="4" max="4" width="11.7109375" style="2" customWidth="1"/>
    <col min="5" max="6" width="10.8515625" style="2" customWidth="1"/>
    <col min="7" max="16384" width="9.140625" style="1" customWidth="1"/>
  </cols>
  <sheetData>
    <row r="2" spans="1:6" s="5" customFormat="1" ht="12.75" customHeight="1">
      <c r="A2" s="113"/>
      <c r="E2" s="78"/>
      <c r="F2" s="78"/>
    </row>
    <row r="3" spans="1:6" s="5" customFormat="1" ht="6.75" customHeight="1">
      <c r="A3" s="113"/>
      <c r="E3" s="78"/>
      <c r="F3" s="78"/>
    </row>
    <row r="4" s="5" customFormat="1" ht="12.75" customHeight="1">
      <c r="A4" s="113" t="s">
        <v>97</v>
      </c>
    </row>
    <row r="5" s="5" customFormat="1" ht="6.75" customHeight="1">
      <c r="A5" s="113"/>
    </row>
    <row r="6" s="5" customFormat="1" ht="12.75" customHeight="1">
      <c r="A6" s="113" t="s">
        <v>98</v>
      </c>
    </row>
    <row r="7" s="5" customFormat="1" ht="12.75" customHeight="1">
      <c r="A7" s="75"/>
    </row>
    <row r="8" s="5" customFormat="1" ht="12.75" customHeight="1">
      <c r="A8" s="5" t="s">
        <v>13</v>
      </c>
    </row>
    <row r="9" spans="2:6" s="5" customFormat="1" ht="12.75" customHeight="1">
      <c r="B9" s="75"/>
      <c r="D9" s="104"/>
      <c r="E9" s="104"/>
      <c r="F9" s="104"/>
    </row>
    <row r="10" spans="1:6" ht="54" customHeight="1">
      <c r="A10" s="97" t="s">
        <v>71</v>
      </c>
      <c r="B10" s="97" t="s">
        <v>70</v>
      </c>
      <c r="C10" s="12" t="s">
        <v>72</v>
      </c>
      <c r="D10" s="100" t="s">
        <v>76</v>
      </c>
      <c r="E10" s="100" t="s">
        <v>74</v>
      </c>
      <c r="F10" s="100" t="s">
        <v>77</v>
      </c>
    </row>
    <row r="11" spans="1:6" ht="12.75">
      <c r="A11" s="107">
        <v>3</v>
      </c>
      <c r="B11" s="107"/>
      <c r="C11" s="35" t="s">
        <v>5</v>
      </c>
      <c r="D11" s="105"/>
      <c r="E11" s="105">
        <f>E12+E14+E34</f>
        <v>122364</v>
      </c>
      <c r="F11" s="105"/>
    </row>
    <row r="12" spans="1:6" ht="12.75">
      <c r="A12" s="18" t="s">
        <v>78</v>
      </c>
      <c r="B12" s="18"/>
      <c r="C12" s="77" t="s">
        <v>79</v>
      </c>
      <c r="D12" s="13"/>
      <c r="E12" s="13">
        <f>E13</f>
        <v>74000</v>
      </c>
      <c r="F12" s="13"/>
    </row>
    <row r="13" spans="1:6" ht="12.75">
      <c r="A13" s="16" t="s">
        <v>80</v>
      </c>
      <c r="B13" s="16"/>
      <c r="C13" s="123" t="s">
        <v>81</v>
      </c>
      <c r="D13" s="11">
        <v>4665550</v>
      </c>
      <c r="E13" s="11">
        <v>74000</v>
      </c>
      <c r="F13" s="11">
        <f>D13+E13</f>
        <v>4739550</v>
      </c>
    </row>
    <row r="14" spans="1:6" ht="12.75">
      <c r="A14" s="18" t="s">
        <v>40</v>
      </c>
      <c r="B14" s="18"/>
      <c r="C14" s="77" t="s">
        <v>0</v>
      </c>
      <c r="D14" s="13"/>
      <c r="E14" s="13">
        <f>E15</f>
        <v>6724</v>
      </c>
      <c r="F14" s="13"/>
    </row>
    <row r="15" spans="1:6" ht="26.25">
      <c r="A15" s="10" t="s">
        <v>41</v>
      </c>
      <c r="B15" s="10"/>
      <c r="C15" s="110" t="s">
        <v>35</v>
      </c>
      <c r="D15" s="15"/>
      <c r="E15" s="15">
        <f>E16</f>
        <v>6724</v>
      </c>
      <c r="F15" s="15"/>
    </row>
    <row r="16" spans="1:6" ht="12.75">
      <c r="A16" s="6" t="s">
        <v>43</v>
      </c>
      <c r="B16" s="6"/>
      <c r="C16" s="7" t="s">
        <v>42</v>
      </c>
      <c r="D16" s="20">
        <f>D17+D18</f>
        <v>2417285.74</v>
      </c>
      <c r="E16" s="20">
        <f>E17+E18</f>
        <v>6724</v>
      </c>
      <c r="F16" s="20">
        <f>F17+F18</f>
        <v>2424009.74</v>
      </c>
    </row>
    <row r="17" spans="1:6" s="3" customFormat="1" ht="11.25">
      <c r="A17" s="9"/>
      <c r="B17" s="9"/>
      <c r="C17" s="90" t="s">
        <v>3</v>
      </c>
      <c r="D17" s="76">
        <v>318919</v>
      </c>
      <c r="E17" s="76">
        <v>-73025</v>
      </c>
      <c r="F17" s="76">
        <f>D17+E17</f>
        <v>245894</v>
      </c>
    </row>
    <row r="18" spans="1:6" s="3" customFormat="1" ht="11.25">
      <c r="A18" s="9"/>
      <c r="B18" s="9"/>
      <c r="C18" s="90" t="s">
        <v>4</v>
      </c>
      <c r="D18" s="57">
        <f>D20+D21+D22+D24+D27+D28+D29+D30+D31+D32+D33</f>
        <v>2098366.74</v>
      </c>
      <c r="E18" s="57">
        <f>E20+E21+E22+E24+E27+E28+E29+E30+E31+E32+E33</f>
        <v>79749</v>
      </c>
      <c r="F18" s="57">
        <f>F20+F21+F22+F24+F27+F28+F29+F30+F31+F32+F33</f>
        <v>2178115.74</v>
      </c>
    </row>
    <row r="19" spans="1:6" s="4" customFormat="1" ht="11.25">
      <c r="A19" s="23"/>
      <c r="B19" s="23"/>
      <c r="C19" s="108" t="s">
        <v>33</v>
      </c>
      <c r="D19" s="87"/>
      <c r="E19" s="87"/>
      <c r="F19" s="87"/>
    </row>
    <row r="20" spans="1:6" s="4" customFormat="1" ht="9.75">
      <c r="A20" s="22"/>
      <c r="B20" s="22"/>
      <c r="C20" s="25" t="s">
        <v>59</v>
      </c>
      <c r="D20" s="91">
        <v>255647</v>
      </c>
      <c r="E20" s="91">
        <v>-24314</v>
      </c>
      <c r="F20" s="91">
        <f>SUM(D20:E20)</f>
        <v>231333</v>
      </c>
    </row>
    <row r="21" spans="1:6" s="4" customFormat="1" ht="9.75">
      <c r="A21" s="22"/>
      <c r="B21" s="22"/>
      <c r="C21" s="25" t="s">
        <v>31</v>
      </c>
      <c r="D21" s="91">
        <v>10226</v>
      </c>
      <c r="E21" s="91">
        <v>-256</v>
      </c>
      <c r="F21" s="91">
        <f>SUM(D21:E21)</f>
        <v>9970</v>
      </c>
    </row>
    <row r="22" spans="1:6" s="4" customFormat="1" ht="9.75">
      <c r="A22" s="22"/>
      <c r="B22" s="22"/>
      <c r="C22" s="25" t="s">
        <v>32</v>
      </c>
      <c r="D22" s="91">
        <v>12143</v>
      </c>
      <c r="E22" s="91">
        <v>17</v>
      </c>
      <c r="F22" s="91">
        <f>SUM(D22:E22)</f>
        <v>12160</v>
      </c>
    </row>
    <row r="23" spans="1:6" s="4" customFormat="1" ht="11.25">
      <c r="A23" s="22"/>
      <c r="B23" s="22"/>
      <c r="C23" s="109" t="s">
        <v>20</v>
      </c>
      <c r="D23" s="91"/>
      <c r="E23" s="91"/>
      <c r="F23" s="91"/>
    </row>
    <row r="24" spans="1:6" s="4" customFormat="1" ht="9.75">
      <c r="A24" s="22"/>
      <c r="B24" s="22"/>
      <c r="C24" s="25" t="s">
        <v>11</v>
      </c>
      <c r="D24" s="91">
        <f>SUM(D25:D26)</f>
        <v>1588304.7400000002</v>
      </c>
      <c r="E24" s="91">
        <f>SUM(E25:E26)</f>
        <v>72752</v>
      </c>
      <c r="F24" s="91">
        <f>SUM(F25:F26)</f>
        <v>1661056.7400000002</v>
      </c>
    </row>
    <row r="25" spans="1:6" s="4" customFormat="1" ht="9.75">
      <c r="A25" s="22"/>
      <c r="B25" s="22"/>
      <c r="C25" s="93" t="s">
        <v>75</v>
      </c>
      <c r="D25" s="94">
        <v>1544210.37</v>
      </c>
      <c r="E25" s="94">
        <v>74726</v>
      </c>
      <c r="F25" s="94">
        <f>D25+E25</f>
        <v>1618936.37</v>
      </c>
    </row>
    <row r="26" spans="1:6" s="95" customFormat="1" ht="12" customHeight="1">
      <c r="A26" s="92"/>
      <c r="B26" s="92"/>
      <c r="C26" s="93" t="s">
        <v>56</v>
      </c>
      <c r="D26" s="94">
        <v>44094.37</v>
      </c>
      <c r="E26" s="94">
        <v>-1974</v>
      </c>
      <c r="F26" s="94">
        <f>D26+E26</f>
        <v>42120.37</v>
      </c>
    </row>
    <row r="27" spans="1:6" s="4" customFormat="1" ht="12" customHeight="1">
      <c r="A27" s="22"/>
      <c r="B27" s="22"/>
      <c r="C27" s="25" t="s">
        <v>82</v>
      </c>
      <c r="D27" s="91">
        <v>0</v>
      </c>
      <c r="E27" s="91">
        <v>82109</v>
      </c>
      <c r="F27" s="91">
        <f>SUM(D27:E27)</f>
        <v>82109</v>
      </c>
    </row>
    <row r="28" spans="1:6" s="4" customFormat="1" ht="9.75">
      <c r="A28" s="22"/>
      <c r="B28" s="22"/>
      <c r="C28" s="25" t="s">
        <v>9</v>
      </c>
      <c r="D28" s="91">
        <v>25971</v>
      </c>
      <c r="E28" s="91">
        <v>-25971</v>
      </c>
      <c r="F28" s="91">
        <f aca="true" t="shared" si="0" ref="F28:F33">D28+E28</f>
        <v>0</v>
      </c>
    </row>
    <row r="29" spans="1:6" s="4" customFormat="1" ht="9.75">
      <c r="A29" s="22"/>
      <c r="B29" s="22"/>
      <c r="C29" s="25" t="s">
        <v>73</v>
      </c>
      <c r="D29" s="91">
        <v>28891</v>
      </c>
      <c r="E29" s="91">
        <v>-28891</v>
      </c>
      <c r="F29" s="91">
        <f t="shared" si="0"/>
        <v>0</v>
      </c>
    </row>
    <row r="30" spans="1:6" s="4" customFormat="1" ht="9.75">
      <c r="A30" s="22"/>
      <c r="B30" s="22"/>
      <c r="C30" s="25" t="s">
        <v>12</v>
      </c>
      <c r="D30" s="91">
        <v>30170</v>
      </c>
      <c r="E30" s="91">
        <v>161</v>
      </c>
      <c r="F30" s="91">
        <f t="shared" si="0"/>
        <v>30331</v>
      </c>
    </row>
    <row r="31" spans="1:6" s="4" customFormat="1" ht="9.75">
      <c r="A31" s="22"/>
      <c r="B31" s="22"/>
      <c r="C31" s="25" t="s">
        <v>57</v>
      </c>
      <c r="D31" s="91">
        <v>11139</v>
      </c>
      <c r="E31" s="91">
        <v>-1543</v>
      </c>
      <c r="F31" s="91">
        <f t="shared" si="0"/>
        <v>9596</v>
      </c>
    </row>
    <row r="32" spans="1:6" s="4" customFormat="1" ht="9.75">
      <c r="A32" s="22"/>
      <c r="B32" s="58"/>
      <c r="C32" s="81" t="s">
        <v>60</v>
      </c>
      <c r="D32" s="91">
        <v>11053</v>
      </c>
      <c r="E32" s="91">
        <v>-359</v>
      </c>
      <c r="F32" s="91">
        <f t="shared" si="0"/>
        <v>10694</v>
      </c>
    </row>
    <row r="33" spans="1:6" s="4" customFormat="1" ht="9.75">
      <c r="A33" s="24"/>
      <c r="B33" s="88"/>
      <c r="C33" s="82" t="s">
        <v>34</v>
      </c>
      <c r="D33" s="76">
        <v>124822</v>
      </c>
      <c r="E33" s="76">
        <v>6044</v>
      </c>
      <c r="F33" s="76">
        <f t="shared" si="0"/>
        <v>130866</v>
      </c>
    </row>
    <row r="34" spans="1:6" ht="12.75">
      <c r="A34" s="18" t="s">
        <v>83</v>
      </c>
      <c r="B34" s="18"/>
      <c r="C34" s="77" t="s">
        <v>84</v>
      </c>
      <c r="D34" s="13"/>
      <c r="E34" s="13">
        <f>E35</f>
        <v>41640</v>
      </c>
      <c r="F34" s="13"/>
    </row>
    <row r="35" spans="1:6" ht="12.75">
      <c r="A35" s="10" t="s">
        <v>85</v>
      </c>
      <c r="B35" s="10"/>
      <c r="C35" s="110" t="s">
        <v>86</v>
      </c>
      <c r="D35" s="15"/>
      <c r="E35" s="15">
        <f>E36</f>
        <v>41640</v>
      </c>
      <c r="F35" s="15"/>
    </row>
    <row r="36" spans="1:6" ht="12.75">
      <c r="A36" s="16" t="s">
        <v>87</v>
      </c>
      <c r="B36" s="16"/>
      <c r="C36" s="123" t="s">
        <v>88</v>
      </c>
      <c r="D36" s="11">
        <v>41543</v>
      </c>
      <c r="E36" s="11">
        <v>41640</v>
      </c>
      <c r="F36" s="11">
        <f>D36+E36</f>
        <v>83183</v>
      </c>
    </row>
    <row r="37" spans="1:6" ht="12.75">
      <c r="A37" s="114"/>
      <c r="B37" s="114"/>
      <c r="C37" s="114"/>
      <c r="D37" s="115"/>
      <c r="E37" s="115"/>
      <c r="F37" s="115"/>
    </row>
    <row r="38" spans="1:6" ht="12.75">
      <c r="A38" s="5" t="s">
        <v>1</v>
      </c>
      <c r="B38" s="116"/>
      <c r="C38" s="116"/>
      <c r="D38" s="117"/>
      <c r="E38" s="117"/>
      <c r="F38" s="117"/>
    </row>
    <row r="39" spans="1:6" ht="15">
      <c r="A39" s="116"/>
      <c r="B39" s="118"/>
      <c r="C39" s="116"/>
      <c r="D39" s="119"/>
      <c r="E39" s="119"/>
      <c r="F39" s="119"/>
    </row>
    <row r="40" spans="1:6" ht="54">
      <c r="A40" s="97" t="s">
        <v>71</v>
      </c>
      <c r="B40" s="97" t="s">
        <v>70</v>
      </c>
      <c r="C40" s="12" t="s">
        <v>72</v>
      </c>
      <c r="D40" s="100" t="s">
        <v>76</v>
      </c>
      <c r="E40" s="100" t="s">
        <v>74</v>
      </c>
      <c r="F40" s="100" t="s">
        <v>77</v>
      </c>
    </row>
    <row r="41" spans="1:6" ht="12.75">
      <c r="A41" s="28">
        <v>4</v>
      </c>
      <c r="B41" s="28"/>
      <c r="C41" s="63" t="s">
        <v>6</v>
      </c>
      <c r="D41" s="106"/>
      <c r="E41" s="106">
        <f>E42+E46+E50+E55+E71</f>
        <v>627266</v>
      </c>
      <c r="F41" s="106"/>
    </row>
    <row r="42" spans="1:6" ht="12.75">
      <c r="A42" s="21" t="s">
        <v>55</v>
      </c>
      <c r="B42" s="43"/>
      <c r="C42" s="61" t="s">
        <v>18</v>
      </c>
      <c r="D42" s="40"/>
      <c r="E42" s="40">
        <f>E43</f>
        <v>51489</v>
      </c>
      <c r="F42" s="40"/>
    </row>
    <row r="43" spans="1:6" ht="12.75">
      <c r="A43" s="31" t="s">
        <v>63</v>
      </c>
      <c r="B43" s="48"/>
      <c r="C43" s="62" t="s">
        <v>14</v>
      </c>
      <c r="D43" s="29">
        <f>SUM(D44:D45)</f>
        <v>50427</v>
      </c>
      <c r="E43" s="29">
        <f>SUM(E44:E45)</f>
        <v>51489</v>
      </c>
      <c r="F43" s="29">
        <f>SUM(F44:F45)</f>
        <v>101916</v>
      </c>
    </row>
    <row r="44" spans="1:6" s="124" customFormat="1" ht="12">
      <c r="A44" s="126"/>
      <c r="B44" s="127"/>
      <c r="C44" s="64" t="s">
        <v>89</v>
      </c>
      <c r="D44" s="34">
        <v>0</v>
      </c>
      <c r="E44" s="34">
        <v>51489</v>
      </c>
      <c r="F44" s="125">
        <f>SUM(D44:E44)</f>
        <v>51489</v>
      </c>
    </row>
    <row r="45" spans="1:6" s="124" customFormat="1" ht="12">
      <c r="A45" s="128"/>
      <c r="B45" s="129"/>
      <c r="C45" s="64" t="s">
        <v>7</v>
      </c>
      <c r="D45" s="125">
        <v>50427</v>
      </c>
      <c r="E45" s="125">
        <v>0</v>
      </c>
      <c r="F45" s="125">
        <f>SUM(D45:E45)</f>
        <v>50427</v>
      </c>
    </row>
    <row r="46" spans="1:6" ht="12.75">
      <c r="A46" s="18" t="s">
        <v>46</v>
      </c>
      <c r="B46" s="46"/>
      <c r="C46" s="67" t="s">
        <v>36</v>
      </c>
      <c r="D46" s="13"/>
      <c r="E46" s="13">
        <f>E47</f>
        <v>-20686</v>
      </c>
      <c r="F46" s="13"/>
    </row>
    <row r="47" spans="1:6" ht="12.75">
      <c r="A47" s="36" t="s">
        <v>64</v>
      </c>
      <c r="B47" s="45"/>
      <c r="C47" s="65" t="s">
        <v>30</v>
      </c>
      <c r="D47" s="32"/>
      <c r="E47" s="32">
        <f>E48</f>
        <v>-20686</v>
      </c>
      <c r="F47" s="32"/>
    </row>
    <row r="48" spans="1:6" ht="12.75">
      <c r="A48" s="50"/>
      <c r="B48" s="39" t="s">
        <v>38</v>
      </c>
      <c r="C48" s="66" t="s">
        <v>24</v>
      </c>
      <c r="D48" s="11"/>
      <c r="E48" s="11">
        <f>E49</f>
        <v>-20686</v>
      </c>
      <c r="F48" s="11"/>
    </row>
    <row r="49" spans="1:6" ht="12.75">
      <c r="A49" s="41"/>
      <c r="B49" s="111"/>
      <c r="C49" s="59" t="s">
        <v>8</v>
      </c>
      <c r="D49" s="51">
        <v>146997</v>
      </c>
      <c r="E49" s="51">
        <v>-20686</v>
      </c>
      <c r="F49" s="51">
        <f>SUM(D49:E49)</f>
        <v>126311</v>
      </c>
    </row>
    <row r="50" spans="1:6" ht="12.75">
      <c r="A50" s="21" t="s">
        <v>47</v>
      </c>
      <c r="B50" s="43"/>
      <c r="C50" s="61" t="s">
        <v>19</v>
      </c>
      <c r="D50" s="40"/>
      <c r="E50" s="40">
        <f>E51</f>
        <v>568902</v>
      </c>
      <c r="F50" s="40"/>
    </row>
    <row r="51" spans="1:6" ht="12.75">
      <c r="A51" s="28" t="s">
        <v>44</v>
      </c>
      <c r="B51" s="44"/>
      <c r="C51" s="63" t="s">
        <v>29</v>
      </c>
      <c r="D51" s="29"/>
      <c r="E51" s="29">
        <f>E52</f>
        <v>568902</v>
      </c>
      <c r="F51" s="29"/>
    </row>
    <row r="52" spans="1:6" ht="26.25">
      <c r="A52" s="8"/>
      <c r="B52" s="33" t="s">
        <v>39</v>
      </c>
      <c r="C52" s="60" t="s">
        <v>90</v>
      </c>
      <c r="D52" s="11">
        <f>SUM(D53:D54)</f>
        <v>0</v>
      </c>
      <c r="E52" s="11">
        <f>SUM(E53:E54)</f>
        <v>568902</v>
      </c>
      <c r="F52" s="11">
        <f>SUM(D52:E52)</f>
        <v>568902</v>
      </c>
    </row>
    <row r="53" spans="1:6" s="124" customFormat="1" ht="12">
      <c r="A53" s="52"/>
      <c r="B53" s="83"/>
      <c r="C53" s="112" t="s">
        <v>91</v>
      </c>
      <c r="D53" s="51">
        <v>0</v>
      </c>
      <c r="E53" s="51">
        <v>64000</v>
      </c>
      <c r="F53" s="51">
        <f>SUM(D53:E53)</f>
        <v>64000</v>
      </c>
    </row>
    <row r="54" spans="1:6" s="124" customFormat="1" ht="12">
      <c r="A54" s="52"/>
      <c r="B54" s="83"/>
      <c r="C54" s="112" t="s">
        <v>92</v>
      </c>
      <c r="D54" s="51">
        <v>0</v>
      </c>
      <c r="E54" s="51">
        <v>504902</v>
      </c>
      <c r="F54" s="51">
        <f>SUM(D54:E54)</f>
        <v>504902</v>
      </c>
    </row>
    <row r="55" spans="1:6" ht="12.75">
      <c r="A55" s="21" t="s">
        <v>48</v>
      </c>
      <c r="B55" s="43"/>
      <c r="C55" s="61" t="s">
        <v>20</v>
      </c>
      <c r="D55" s="40"/>
      <c r="E55" s="40">
        <f>E56+E60+E63+E65+E68</f>
        <v>52114</v>
      </c>
      <c r="F55" s="40"/>
    </row>
    <row r="56" spans="1:6" ht="12.75">
      <c r="A56" s="28" t="s">
        <v>65</v>
      </c>
      <c r="B56" s="44"/>
      <c r="C56" s="63" t="s">
        <v>27</v>
      </c>
      <c r="D56" s="29"/>
      <c r="E56" s="29">
        <f>E57+E58</f>
        <v>8046</v>
      </c>
      <c r="F56" s="29"/>
    </row>
    <row r="57" spans="1:6" ht="12.75">
      <c r="A57" s="16"/>
      <c r="B57" s="33" t="s">
        <v>37</v>
      </c>
      <c r="C57" s="71" t="s">
        <v>23</v>
      </c>
      <c r="D57" s="72">
        <v>329816</v>
      </c>
      <c r="E57" s="72">
        <v>5703</v>
      </c>
      <c r="F57" s="72">
        <f aca="true" t="shared" si="1" ref="F57:F70">D57+E57</f>
        <v>335519</v>
      </c>
    </row>
    <row r="58" spans="1:6" ht="12.75">
      <c r="A58" s="16"/>
      <c r="B58" s="33" t="s">
        <v>38</v>
      </c>
      <c r="C58" s="71" t="s">
        <v>24</v>
      </c>
      <c r="D58" s="11">
        <v>86550</v>
      </c>
      <c r="E58" s="11">
        <v>2343</v>
      </c>
      <c r="F58" s="11">
        <f t="shared" si="1"/>
        <v>88893</v>
      </c>
    </row>
    <row r="59" spans="1:6" ht="12.75">
      <c r="A59" s="27" t="s">
        <v>66</v>
      </c>
      <c r="B59" s="49"/>
      <c r="C59" s="69" t="s">
        <v>49</v>
      </c>
      <c r="D59" s="32">
        <f>D60+D63+D65</f>
        <v>0</v>
      </c>
      <c r="E59" s="32">
        <f>E60+E63+E65+E68</f>
        <v>44068</v>
      </c>
      <c r="F59" s="32">
        <f t="shared" si="1"/>
        <v>44068</v>
      </c>
    </row>
    <row r="60" spans="1:6" ht="12.75">
      <c r="A60" s="31" t="s">
        <v>50</v>
      </c>
      <c r="B60" s="48"/>
      <c r="C60" s="62" t="s">
        <v>25</v>
      </c>
      <c r="D60" s="29"/>
      <c r="E60" s="29">
        <f>E61+E62</f>
        <v>23033</v>
      </c>
      <c r="F60" s="29"/>
    </row>
    <row r="61" spans="1:6" ht="12.75">
      <c r="A61" s="16"/>
      <c r="B61" s="33" t="s">
        <v>37</v>
      </c>
      <c r="C61" s="71" t="s">
        <v>23</v>
      </c>
      <c r="D61" s="72">
        <v>837393</v>
      </c>
      <c r="E61" s="72">
        <v>9776</v>
      </c>
      <c r="F61" s="72">
        <f t="shared" si="1"/>
        <v>847169</v>
      </c>
    </row>
    <row r="62" spans="1:6" ht="12.75">
      <c r="A62" s="16"/>
      <c r="B62" s="33" t="s">
        <v>38</v>
      </c>
      <c r="C62" s="71" t="s">
        <v>24</v>
      </c>
      <c r="D62" s="72">
        <v>236053</v>
      </c>
      <c r="E62" s="72">
        <v>13257</v>
      </c>
      <c r="F62" s="72">
        <f t="shared" si="1"/>
        <v>249310</v>
      </c>
    </row>
    <row r="63" spans="1:6" ht="12.75">
      <c r="A63" s="28" t="s">
        <v>51</v>
      </c>
      <c r="B63" s="44"/>
      <c r="C63" s="63" t="s">
        <v>26</v>
      </c>
      <c r="D63" s="29"/>
      <c r="E63" s="29">
        <f>E64</f>
        <v>11153</v>
      </c>
      <c r="F63" s="29"/>
    </row>
    <row r="64" spans="1:6" ht="12.75">
      <c r="A64" s="16"/>
      <c r="B64" s="33" t="s">
        <v>38</v>
      </c>
      <c r="C64" s="71" t="s">
        <v>24</v>
      </c>
      <c r="D64" s="72">
        <v>130145</v>
      </c>
      <c r="E64" s="72">
        <v>11153</v>
      </c>
      <c r="F64" s="72">
        <v>141298</v>
      </c>
    </row>
    <row r="65" spans="1:6" ht="12.75">
      <c r="A65" s="28" t="s">
        <v>52</v>
      </c>
      <c r="B65" s="44"/>
      <c r="C65" s="63" t="s">
        <v>2</v>
      </c>
      <c r="D65" s="29"/>
      <c r="E65" s="29">
        <f>E66+E67</f>
        <v>5965</v>
      </c>
      <c r="F65" s="29"/>
    </row>
    <row r="66" spans="1:6" ht="12.75">
      <c r="A66" s="16"/>
      <c r="B66" s="33" t="s">
        <v>37</v>
      </c>
      <c r="C66" s="71" t="s">
        <v>23</v>
      </c>
      <c r="D66" s="38">
        <v>258038</v>
      </c>
      <c r="E66" s="38">
        <v>3244</v>
      </c>
      <c r="F66" s="38">
        <v>261282</v>
      </c>
    </row>
    <row r="67" spans="1:6" ht="12.75">
      <c r="A67" s="16"/>
      <c r="B67" s="33" t="s">
        <v>38</v>
      </c>
      <c r="C67" s="71" t="s">
        <v>24</v>
      </c>
      <c r="D67" s="38">
        <v>86759</v>
      </c>
      <c r="E67" s="38">
        <v>2721</v>
      </c>
      <c r="F67" s="38">
        <f t="shared" si="1"/>
        <v>89480</v>
      </c>
    </row>
    <row r="68" spans="1:6" ht="12.75">
      <c r="A68" s="31" t="s">
        <v>67</v>
      </c>
      <c r="B68" s="48"/>
      <c r="C68" s="62" t="s">
        <v>28</v>
      </c>
      <c r="D68" s="29"/>
      <c r="E68" s="29">
        <f>E69+E70</f>
        <v>3917</v>
      </c>
      <c r="F68" s="29"/>
    </row>
    <row r="69" spans="1:6" ht="12.75">
      <c r="A69" s="16"/>
      <c r="B69" s="33" t="s">
        <v>37</v>
      </c>
      <c r="C69" s="71" t="s">
        <v>23</v>
      </c>
      <c r="D69" s="72">
        <v>80684</v>
      </c>
      <c r="E69" s="72">
        <v>40</v>
      </c>
      <c r="F69" s="72">
        <f t="shared" si="1"/>
        <v>80724</v>
      </c>
    </row>
    <row r="70" spans="1:6" ht="12.75">
      <c r="A70" s="16"/>
      <c r="B70" s="33" t="s">
        <v>38</v>
      </c>
      <c r="C70" s="71" t="s">
        <v>24</v>
      </c>
      <c r="D70" s="72">
        <v>26241</v>
      </c>
      <c r="E70" s="72">
        <v>3877</v>
      </c>
      <c r="F70" s="72">
        <f t="shared" si="1"/>
        <v>30118</v>
      </c>
    </row>
    <row r="71" spans="1:6" ht="12.75">
      <c r="A71" s="21" t="s">
        <v>68</v>
      </c>
      <c r="B71" s="43"/>
      <c r="C71" s="61" t="s">
        <v>21</v>
      </c>
      <c r="D71" s="40"/>
      <c r="E71" s="40">
        <f>E72+E75</f>
        <v>-24553</v>
      </c>
      <c r="F71" s="40"/>
    </row>
    <row r="72" spans="1:6" ht="26.25">
      <c r="A72" s="14" t="s">
        <v>62</v>
      </c>
      <c r="B72" s="47"/>
      <c r="C72" s="84" t="s">
        <v>22</v>
      </c>
      <c r="D72" s="32"/>
      <c r="E72" s="32">
        <f>E73</f>
        <v>17</v>
      </c>
      <c r="F72" s="32"/>
    </row>
    <row r="73" spans="1:6" ht="12.75">
      <c r="A73" s="53"/>
      <c r="B73" s="33" t="s">
        <v>58</v>
      </c>
      <c r="C73" s="60" t="s">
        <v>45</v>
      </c>
      <c r="D73" s="98"/>
      <c r="E73" s="98">
        <f>E74</f>
        <v>17</v>
      </c>
      <c r="F73" s="98"/>
    </row>
    <row r="74" spans="1:6" ht="12.75">
      <c r="A74" s="54"/>
      <c r="B74" s="83"/>
      <c r="C74" s="68" t="s">
        <v>93</v>
      </c>
      <c r="D74" s="85">
        <v>12143</v>
      </c>
      <c r="E74" s="85">
        <v>17</v>
      </c>
      <c r="F74" s="85">
        <f>SUM(D74:E74)</f>
        <v>12160</v>
      </c>
    </row>
    <row r="75" spans="1:6" ht="12.75">
      <c r="A75" s="36" t="s">
        <v>69</v>
      </c>
      <c r="B75" s="45"/>
      <c r="C75" s="65" t="s">
        <v>61</v>
      </c>
      <c r="D75" s="32"/>
      <c r="E75" s="32">
        <f>E76+E78</f>
        <v>-24570</v>
      </c>
      <c r="F75" s="32"/>
    </row>
    <row r="76" spans="1:6" ht="12.75">
      <c r="A76" s="16"/>
      <c r="B76" s="37" t="s">
        <v>58</v>
      </c>
      <c r="C76" s="66" t="s">
        <v>45</v>
      </c>
      <c r="D76" s="30"/>
      <c r="E76" s="30">
        <f>E77</f>
        <v>-24314</v>
      </c>
      <c r="F76" s="30"/>
    </row>
    <row r="77" spans="1:6" ht="12.75">
      <c r="A77" s="54"/>
      <c r="B77" s="89"/>
      <c r="C77" s="86" t="s">
        <v>10</v>
      </c>
      <c r="D77" s="51">
        <v>255647</v>
      </c>
      <c r="E77" s="51">
        <v>-24314</v>
      </c>
      <c r="F77" s="51">
        <f>SUM(D77:E77)</f>
        <v>231333</v>
      </c>
    </row>
    <row r="78" spans="1:6" ht="12.75">
      <c r="A78" s="54"/>
      <c r="B78" s="33" t="s">
        <v>38</v>
      </c>
      <c r="C78" s="71" t="s">
        <v>24</v>
      </c>
      <c r="D78" s="72"/>
      <c r="E78" s="72">
        <f>E79</f>
        <v>-256</v>
      </c>
      <c r="F78" s="72"/>
    </row>
    <row r="79" spans="1:6" ht="12.75">
      <c r="A79" s="54"/>
      <c r="B79" s="89"/>
      <c r="C79" s="130" t="s">
        <v>94</v>
      </c>
      <c r="D79" s="85">
        <v>10226</v>
      </c>
      <c r="E79" s="85">
        <v>-256</v>
      </c>
      <c r="F79" s="85">
        <f>SUM(D78:E78)</f>
        <v>-256</v>
      </c>
    </row>
    <row r="80" spans="1:6" ht="12.75">
      <c r="A80" s="120"/>
      <c r="B80" s="121"/>
      <c r="C80" s="122"/>
      <c r="D80" s="115"/>
      <c r="E80" s="115"/>
      <c r="F80" s="115"/>
    </row>
    <row r="81" spans="1:6" ht="12.75">
      <c r="A81" s="5" t="s">
        <v>15</v>
      </c>
      <c r="B81" s="5"/>
      <c r="C81" s="5"/>
      <c r="D81" s="131"/>
      <c r="E81" s="131"/>
      <c r="F81" s="131"/>
    </row>
    <row r="82" spans="1:6" ht="15">
      <c r="A82" s="5"/>
      <c r="B82" s="75"/>
      <c r="C82" s="5"/>
      <c r="D82" s="132"/>
      <c r="E82" s="132"/>
      <c r="F82" s="132"/>
    </row>
    <row r="83" spans="1:6" ht="54">
      <c r="A83" s="99" t="s">
        <v>71</v>
      </c>
      <c r="B83" s="99" t="s">
        <v>70</v>
      </c>
      <c r="C83" s="70" t="s">
        <v>72</v>
      </c>
      <c r="D83" s="100" t="s">
        <v>95</v>
      </c>
      <c r="E83" s="100" t="s">
        <v>74</v>
      </c>
      <c r="F83" s="100" t="s">
        <v>77</v>
      </c>
    </row>
    <row r="84" spans="1:6" ht="12.75">
      <c r="A84" s="101"/>
      <c r="B84" s="101"/>
      <c r="C84" s="102" t="s">
        <v>15</v>
      </c>
      <c r="D84" s="103"/>
      <c r="E84" s="103">
        <f>E85</f>
        <v>504902</v>
      </c>
      <c r="F84" s="103"/>
    </row>
    <row r="85" spans="1:6" ht="12.75">
      <c r="A85" s="28" t="s">
        <v>53</v>
      </c>
      <c r="B85" s="28"/>
      <c r="C85" s="73" t="s">
        <v>16</v>
      </c>
      <c r="D85" s="74"/>
      <c r="E85" s="74">
        <f>E86</f>
        <v>504902</v>
      </c>
      <c r="F85" s="74"/>
    </row>
    <row r="86" spans="1:6" ht="12.75">
      <c r="A86" s="17" t="s">
        <v>54</v>
      </c>
      <c r="B86" s="17"/>
      <c r="C86" s="55" t="s">
        <v>17</v>
      </c>
      <c r="D86" s="56">
        <v>0</v>
      </c>
      <c r="E86" s="56">
        <f>E87</f>
        <v>504902</v>
      </c>
      <c r="F86" s="56">
        <f>SUM(D86:E86)</f>
        <v>504902</v>
      </c>
    </row>
    <row r="87" spans="1:6" ht="12.75">
      <c r="A87" s="42"/>
      <c r="B87" s="42"/>
      <c r="C87" s="79" t="s">
        <v>96</v>
      </c>
      <c r="D87" s="80">
        <v>0</v>
      </c>
      <c r="E87" s="80">
        <v>504902</v>
      </c>
      <c r="F87" s="80">
        <f>SUM(D87:E87)</f>
        <v>504902</v>
      </c>
    </row>
    <row r="88" spans="1:6" ht="12.75">
      <c r="A88" s="5"/>
      <c r="B88" s="19"/>
      <c r="C88" s="5"/>
      <c r="D88" s="131"/>
      <c r="E88" s="131">
        <f>E11-E41+E84</f>
        <v>0</v>
      </c>
      <c r="F88" s="131"/>
    </row>
    <row r="89" spans="1:6" ht="12.75">
      <c r="A89"/>
      <c r="B89" s="19"/>
      <c r="C89" s="5"/>
      <c r="D89" s="26"/>
      <c r="E89" s="26"/>
      <c r="F89" s="26"/>
    </row>
    <row r="90" spans="1:6" ht="15">
      <c r="A90" s="96" t="s">
        <v>99</v>
      </c>
      <c r="B90" s="19"/>
      <c r="C90" s="5"/>
      <c r="D90" s="26"/>
      <c r="E90" s="26"/>
      <c r="F90" s="26"/>
    </row>
    <row r="91" spans="1:3" ht="18">
      <c r="A91" s="133" t="s">
        <v>100</v>
      </c>
      <c r="B91" s="133"/>
      <c r="C91" s="133"/>
    </row>
  </sheetData>
  <sheetProtection selectLockedCells="1" selectUnlockedCells="1"/>
  <printOptions/>
  <pageMargins left="0.8661417322834646" right="0.5118110236220472" top="0.5511811023622047" bottom="0.9055118110236221" header="0.2362204724409449" footer="0.5118110236220472"/>
  <pageSetup horizontalDpi="600" verticalDpi="600" orientation="portrait" paperSize="9" scale="9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Your User Name</cp:lastModifiedBy>
  <cp:lastPrinted>2011-01-27T13:12:13Z</cp:lastPrinted>
  <dcterms:created xsi:type="dcterms:W3CDTF">2003-02-04T08:01:00Z</dcterms:created>
  <dcterms:modified xsi:type="dcterms:W3CDTF">2011-01-27T13:17:03Z</dcterms:modified>
  <cp:category/>
  <cp:version/>
  <cp:contentType/>
  <cp:contentStatus/>
</cp:coreProperties>
</file>