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Lisa1" sheetId="1" r:id="rId1"/>
    <sheet name="Lisa2" sheetId="2" r:id="rId2"/>
    <sheet name="Lisa3" sheetId="3" r:id="rId3"/>
  </sheets>
  <definedNames>
    <definedName name="Prindiala" localSheetId="0">'Lisa1'!$A$1:$E$48</definedName>
    <definedName name="Prindiala" localSheetId="1">'Lisa2'!$A$4:$F$97</definedName>
    <definedName name="Prindiala" localSheetId="2">'Lisa3'!#REF!</definedName>
  </definedNames>
  <calcPr fullCalcOnLoad="1"/>
</workbook>
</file>

<file path=xl/sharedStrings.xml><?xml version="1.0" encoding="utf-8"?>
<sst xmlns="http://schemas.openxmlformats.org/spreadsheetml/2006/main" count="138" uniqueCount="88">
  <si>
    <t>Lisa 2</t>
  </si>
  <si>
    <t>Tunnus</t>
  </si>
  <si>
    <t>KOKKU LISAEELARVE KULUD</t>
  </si>
  <si>
    <t>Tululiik</t>
  </si>
  <si>
    <t>Lisa 1</t>
  </si>
  <si>
    <t>KOKKU LISAEELARVE TULUD</t>
  </si>
  <si>
    <t>Mittesihtotstarbelised toetused jooksvateks kuludeks</t>
  </si>
  <si>
    <t>352.00</t>
  </si>
  <si>
    <t>Tasandusfond</t>
  </si>
  <si>
    <t>Reservfond</t>
  </si>
  <si>
    <t>Riiklik toimetulekutoetus</t>
  </si>
  <si>
    <t>01114</t>
  </si>
  <si>
    <t>Sihtotstarbelised toetused jooksvateks kulutusteks</t>
  </si>
  <si>
    <t>3500.00</t>
  </si>
  <si>
    <t>Toetused riigilt ja riigiasutustelt</t>
  </si>
  <si>
    <t xml:space="preserve"> Kultuuriministeerium (Raamatukogu toetus)</t>
  </si>
  <si>
    <t xml:space="preserve"> Toimetulekutoetus</t>
  </si>
  <si>
    <t xml:space="preserve"> Eraldis hariduse investeeringuteks</t>
  </si>
  <si>
    <t>Personalikulud</t>
  </si>
  <si>
    <t>41</t>
  </si>
  <si>
    <t xml:space="preserve"> Eraldis lasteaia õpetajate koolituskuludeks</t>
  </si>
  <si>
    <t xml:space="preserve">  -sh hariduse reserv</t>
  </si>
  <si>
    <t xml:space="preserve">  -sh muu reserv</t>
  </si>
  <si>
    <t xml:space="preserve">1.Lisaeelarve ja eelarve muudatus </t>
  </si>
  <si>
    <t>§ 4 lõige 1 alusel tasandusfondi eraldis</t>
  </si>
  <si>
    <t>§ 4 lõige 2 alusel tasandusfondi eraldis</t>
  </si>
  <si>
    <t xml:space="preserve"> Eraldis õpikute soetamiseks</t>
  </si>
  <si>
    <t xml:space="preserve"> Eraldis töövihikute soetamiseks</t>
  </si>
  <si>
    <t>Lisa 3</t>
  </si>
  <si>
    <t>Kululiik</t>
  </si>
  <si>
    <t>1001</t>
  </si>
  <si>
    <t>Muutus kassas ja hoiustes(suurenemine"-", vähenemine "+")</t>
  </si>
  <si>
    <t>KOKKU FINANTSEERIMISTEHINGUD</t>
  </si>
  <si>
    <t>Sihtotstarbelised toetused põhivara soetamiseks</t>
  </si>
  <si>
    <t xml:space="preserve">   </t>
  </si>
  <si>
    <t>HAAPSALU LINNA  2008. AASTA ESIMESE LISAEELARVE TULUD</t>
  </si>
  <si>
    <t>2008 eelarve</t>
  </si>
  <si>
    <t>Uus 2008 eelarve</t>
  </si>
  <si>
    <t>HAAPSALU LINNA  2008. AASTA ESIMESE LISAEELARVE KULUD</t>
  </si>
  <si>
    <t>HAAPSALU LINNA  2008. AASTA ESIMESE LISAEELARVE FINANTSEERIMISTEHINGUD</t>
  </si>
  <si>
    <t>Koolilõuna</t>
  </si>
  <si>
    <t xml:space="preserve"> Eraldis koolieelsetele lasteasutustele</t>
  </si>
  <si>
    <t xml:space="preserve"> Eraldis hariduse palgakuludeks </t>
  </si>
  <si>
    <t xml:space="preserve"> Eraldis maakondlikeks õpilasüritusteks ja ainesektsioonideks</t>
  </si>
  <si>
    <t>3502.00</t>
  </si>
  <si>
    <t>Toetus riigilt ja riigiasutustelt</t>
  </si>
  <si>
    <t xml:space="preserve">   Majandus - ja kommunikatsiooniministeerium</t>
  </si>
  <si>
    <t>Haapsalu Linna Algkool</t>
  </si>
  <si>
    <t>Artikkel</t>
  </si>
  <si>
    <t>092111</t>
  </si>
  <si>
    <t>Majanduskulud</t>
  </si>
  <si>
    <t>092201</t>
  </si>
  <si>
    <t>Haapsalu Gümnaasium</t>
  </si>
  <si>
    <t>092202</t>
  </si>
  <si>
    <t>Haapsalu Wiedemanni Gümnaasium</t>
  </si>
  <si>
    <t>092203</t>
  </si>
  <si>
    <t>Haapsalu Üldgümnaasium</t>
  </si>
  <si>
    <t>09221</t>
  </si>
  <si>
    <t>Haapsalu Täiskasvanute Gümnaasium</t>
  </si>
  <si>
    <t>- sh. riiklikult finantseeritavad</t>
  </si>
  <si>
    <t>- sh. Linna eelarvest finantseeritavad</t>
  </si>
  <si>
    <t>- sh. koolituskursused riiklik</t>
  </si>
  <si>
    <t>- sh. toiduraha riiklik</t>
  </si>
  <si>
    <t>- sh. õpikud riiklik</t>
  </si>
  <si>
    <t>- sh. tööraamatud ja -vihikud riiklik</t>
  </si>
  <si>
    <t>Toetus</t>
  </si>
  <si>
    <t xml:space="preserve">             koolilõuna reserv</t>
  </si>
  <si>
    <t>Materiaalsete ja immateriaalsete varade soetamine ja renoveerimine</t>
  </si>
  <si>
    <t>091101</t>
  </si>
  <si>
    <t>Lasteaed "Tõruke"</t>
  </si>
  <si>
    <t>- sh. küttesüsteemi tehniline ekspertiis ja projekteerimine</t>
  </si>
  <si>
    <t>- sh. lasteaia hoone remont</t>
  </si>
  <si>
    <t>10200</t>
  </si>
  <si>
    <t>Haapsalu Sotsiaalmaja</t>
  </si>
  <si>
    <t>Sotsiaalmaja koridoride remont omaosalus</t>
  </si>
  <si>
    <t>04510</t>
  </si>
  <si>
    <t>Linna teed ja tänavad</t>
  </si>
  <si>
    <t>Muu tänavate rekonstrueerimine</t>
  </si>
  <si>
    <t xml:space="preserve">        sh. õpetajate koolituskursusteks</t>
  </si>
  <si>
    <t xml:space="preserve"> Palkade ühtlustamise vahendid lasteaia pedagoogidele</t>
  </si>
  <si>
    <t>Haapsalu Linnavolikogu</t>
  </si>
  <si>
    <t>Riikliku haridusreservi 2007 aastal kasutamata vahendid</t>
  </si>
  <si>
    <t>3502.02</t>
  </si>
  <si>
    <t>Toetused  valitsussektorisse kuuluvatelt av.-õiguslikelt jur.-telt isikutelt</t>
  </si>
  <si>
    <t>Muud  vaba kassajäägi vähenemised ja suurenemised</t>
  </si>
  <si>
    <t xml:space="preserve">   EAS toetus Haapsalu Piiskopilinnuse arendamise projektile 2007. aasta eest </t>
  </si>
  <si>
    <t>Kinnitatud</t>
  </si>
  <si>
    <t>29.02.2008.a määrusega nr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</si>
</sst>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  <numFmt numFmtId="174" formatCode="#,##0.0"/>
  </numFmts>
  <fonts count="22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14"/>
      <color indexed="10"/>
      <name val="Arial"/>
      <family val="0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color indexed="12"/>
      <name val="Arial"/>
      <family val="0"/>
    </font>
    <font>
      <b/>
      <i/>
      <sz val="8"/>
      <color indexed="12"/>
      <name val="Arial"/>
      <family val="2"/>
    </font>
    <font>
      <i/>
      <sz val="10"/>
      <name val="Times New Roman"/>
      <family val="1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3" fontId="12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3" fontId="13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9" fontId="14" fillId="0" borderId="4" xfId="0" applyNumberFormat="1" applyFont="1" applyBorder="1" applyAlignment="1">
      <alignment horizontal="center"/>
    </xf>
    <xf numFmtId="49" fontId="15" fillId="0" borderId="4" xfId="19" applyNumberFormat="1" applyFont="1" applyFill="1" applyBorder="1" applyAlignment="1">
      <alignment/>
      <protection/>
    </xf>
    <xf numFmtId="3" fontId="15" fillId="0" borderId="4" xfId="0" applyNumberFormat="1" applyFont="1" applyBorder="1" applyAlignment="1" applyProtection="1">
      <alignment horizontal="right"/>
      <protection locked="0"/>
    </xf>
    <xf numFmtId="49" fontId="13" fillId="0" borderId="4" xfId="19" applyNumberFormat="1" applyFont="1" applyFill="1" applyBorder="1" applyAlignment="1">
      <alignment horizontal="center"/>
      <protection/>
    </xf>
    <xf numFmtId="49" fontId="13" fillId="0" borderId="4" xfId="19" applyNumberFormat="1" applyFont="1" applyFill="1" applyBorder="1" applyAlignment="1">
      <alignment/>
      <protection/>
    </xf>
    <xf numFmtId="3" fontId="13" fillId="0" borderId="4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3" fontId="7" fillId="0" borderId="4" xfId="0" applyNumberFormat="1" applyFont="1" applyFill="1" applyBorder="1" applyAlignment="1">
      <alignment horizontal="right"/>
    </xf>
    <xf numFmtId="0" fontId="0" fillId="0" borderId="4" xfId="19" applyFont="1" applyFill="1" applyBorder="1" applyAlignment="1">
      <alignment wrapText="1"/>
      <protection/>
    </xf>
    <xf numFmtId="0" fontId="7" fillId="0" borderId="10" xfId="0" applyFont="1" applyBorder="1" applyAlignment="1">
      <alignment wrapText="1"/>
    </xf>
    <xf numFmtId="49" fontId="6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/>
    </xf>
    <xf numFmtId="49" fontId="12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9" fontId="13" fillId="0" borderId="4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5" fillId="0" borderId="4" xfId="19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/>
    </xf>
    <xf numFmtId="49" fontId="6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49" fontId="17" fillId="0" borderId="4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3" fontId="7" fillId="0" borderId="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9" fontId="0" fillId="0" borderId="4" xfId="19" applyNumberFormat="1" applyFont="1" applyFill="1" applyBorder="1" applyAlignment="1">
      <alignment wrapText="1"/>
      <protection/>
    </xf>
    <xf numFmtId="0" fontId="7" fillId="0" borderId="4" xfId="0" applyFont="1" applyBorder="1" applyAlignment="1">
      <alignment horizontal="center"/>
    </xf>
    <xf numFmtId="49" fontId="7" fillId="0" borderId="4" xfId="19" applyNumberFormat="1" applyFont="1" applyFill="1" applyBorder="1" applyAlignment="1">
      <alignment wrapText="1"/>
      <protection/>
    </xf>
    <xf numFmtId="3" fontId="7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49" fontId="0" fillId="0" borderId="4" xfId="19" applyNumberFormat="1" applyFont="1" applyFill="1" applyBorder="1" applyAlignment="1">
      <alignment wrapText="1"/>
      <protection/>
    </xf>
    <xf numFmtId="49" fontId="6" fillId="0" borderId="4" xfId="19" applyNumberFormat="1" applyFont="1" applyFill="1" applyBorder="1" applyAlignment="1">
      <alignment/>
      <protection/>
    </xf>
    <xf numFmtId="49" fontId="6" fillId="0" borderId="4" xfId="19" applyNumberFormat="1" applyFont="1" applyFill="1" applyBorder="1" applyAlignment="1">
      <alignment horizontal="center"/>
      <protection/>
    </xf>
    <xf numFmtId="3" fontId="6" fillId="0" borderId="4" xfId="0" applyNumberFormat="1" applyFont="1" applyBorder="1" applyAlignment="1" applyProtection="1">
      <alignment horizontal="right"/>
      <protection locked="0"/>
    </xf>
    <xf numFmtId="49" fontId="0" fillId="0" borderId="4" xfId="19" applyNumberFormat="1" applyFont="1" applyFill="1" applyBorder="1" applyAlignment="1">
      <alignment/>
      <protection/>
    </xf>
    <xf numFmtId="49" fontId="0" fillId="0" borderId="4" xfId="19" applyNumberFormat="1" applyFont="1" applyFill="1" applyBorder="1" applyAlignment="1">
      <alignment horizontal="center"/>
      <protection/>
    </xf>
    <xf numFmtId="3" fontId="0" fillId="0" borderId="4" xfId="0" applyNumberFormat="1" applyFont="1" applyBorder="1" applyAlignment="1" applyProtection="1">
      <alignment horizontal="right"/>
      <protection locked="0"/>
    </xf>
    <xf numFmtId="49" fontId="7" fillId="0" borderId="4" xfId="19" applyNumberFormat="1" applyFont="1" applyFill="1" applyBorder="1" applyAlignment="1">
      <alignment/>
      <protection/>
    </xf>
    <xf numFmtId="49" fontId="7" fillId="0" borderId="4" xfId="19" applyNumberFormat="1" applyFont="1" applyFill="1" applyBorder="1" applyAlignment="1">
      <alignment horizontal="center"/>
      <protection/>
    </xf>
    <xf numFmtId="3" fontId="7" fillId="0" borderId="4" xfId="0" applyNumberFormat="1" applyFont="1" applyBorder="1" applyAlignment="1" applyProtection="1">
      <alignment horizontal="right"/>
      <protection locked="0"/>
    </xf>
    <xf numFmtId="49" fontId="16" fillId="0" borderId="13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3" fontId="16" fillId="0" borderId="4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9" fontId="6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9">
      <selection activeCell="F9" sqref="F9"/>
    </sheetView>
  </sheetViews>
  <sheetFormatPr defaultColWidth="9.140625" defaultRowHeight="12.75"/>
  <cols>
    <col min="1" max="1" width="9.28125" style="1" customWidth="1"/>
    <col min="2" max="2" width="47.140625" style="1" customWidth="1"/>
    <col min="3" max="3" width="11.28125" style="3" customWidth="1"/>
    <col min="4" max="4" width="13.8515625" style="3" customWidth="1"/>
    <col min="5" max="5" width="15.00390625" style="3" customWidth="1"/>
    <col min="6" max="7" width="10.140625" style="1" bestFit="1" customWidth="1"/>
    <col min="8" max="16384" width="9.140625" style="1" customWidth="1"/>
  </cols>
  <sheetData>
    <row r="1" ht="12.75">
      <c r="E1" s="16" t="s">
        <v>4</v>
      </c>
    </row>
    <row r="2" spans="2:5" ht="13.5" customHeight="1">
      <c r="B2" s="36"/>
      <c r="E2" s="16" t="s">
        <v>86</v>
      </c>
    </row>
    <row r="3" ht="12.75">
      <c r="E3" s="16" t="s">
        <v>80</v>
      </c>
    </row>
    <row r="4" spans="4:7" ht="12.75">
      <c r="D4" s="16"/>
      <c r="E4" s="16" t="s">
        <v>87</v>
      </c>
      <c r="F4" s="4"/>
      <c r="G4" s="4"/>
    </row>
    <row r="5" spans="5:7" ht="12.75">
      <c r="E5" s="16"/>
      <c r="F5" s="4"/>
      <c r="G5" s="4"/>
    </row>
    <row r="6" spans="3:7" ht="12.75">
      <c r="C6" s="6"/>
      <c r="E6" s="16"/>
      <c r="F6" s="4"/>
      <c r="G6" s="4"/>
    </row>
    <row r="7" spans="4:7" ht="12.75">
      <c r="D7" s="16"/>
      <c r="E7" s="16"/>
      <c r="F7" s="4"/>
      <c r="G7" s="4"/>
    </row>
    <row r="10" spans="1:7" ht="12.75">
      <c r="A10" s="17" t="s">
        <v>35</v>
      </c>
      <c r="B10" s="7"/>
      <c r="C10" s="8"/>
      <c r="D10" s="8"/>
      <c r="E10" s="8"/>
      <c r="F10" s="7"/>
      <c r="G10" s="7"/>
    </row>
    <row r="12" ht="13.5" thickBot="1"/>
    <row r="13" spans="1:5" ht="38.25">
      <c r="A13" s="42" t="s">
        <v>1</v>
      </c>
      <c r="B13" s="43" t="s">
        <v>3</v>
      </c>
      <c r="C13" s="44" t="s">
        <v>36</v>
      </c>
      <c r="D13" s="45" t="s">
        <v>23</v>
      </c>
      <c r="E13" s="46" t="s">
        <v>37</v>
      </c>
    </row>
    <row r="14" spans="1:5" ht="12.75">
      <c r="A14" s="50"/>
      <c r="B14" s="53" t="s">
        <v>34</v>
      </c>
      <c r="C14" s="54"/>
      <c r="D14" s="55"/>
      <c r="E14" s="54"/>
    </row>
    <row r="15" spans="1:5" s="30" customFormat="1" ht="12.75">
      <c r="A15" s="78">
        <v>3500</v>
      </c>
      <c r="B15" s="79" t="s">
        <v>12</v>
      </c>
      <c r="C15" s="77"/>
      <c r="D15" s="77">
        <f>SUM(D16)</f>
        <v>218857</v>
      </c>
      <c r="E15" s="77"/>
    </row>
    <row r="16" spans="1:5" s="29" customFormat="1" ht="12.75">
      <c r="A16" s="80" t="s">
        <v>13</v>
      </c>
      <c r="B16" s="80" t="s">
        <v>14</v>
      </c>
      <c r="C16" s="76">
        <f>SUM(C17:C17)</f>
        <v>1350000</v>
      </c>
      <c r="D16" s="76">
        <f>SUM(D17:D17)</f>
        <v>218857</v>
      </c>
      <c r="E16" s="76">
        <f>SUM(E17:E17)</f>
        <v>1568857</v>
      </c>
    </row>
    <row r="17" spans="1:5" s="29" customFormat="1" ht="12.75">
      <c r="A17" s="81"/>
      <c r="B17" s="81" t="s">
        <v>15</v>
      </c>
      <c r="C17" s="75">
        <v>1350000</v>
      </c>
      <c r="D17" s="75">
        <v>218857</v>
      </c>
      <c r="E17" s="75">
        <f>SUM(C17:D17)</f>
        <v>1568857</v>
      </c>
    </row>
    <row r="18" spans="1:5" s="26" customFormat="1" ht="12.75">
      <c r="A18" s="58"/>
      <c r="B18" s="58"/>
      <c r="C18" s="59"/>
      <c r="D18" s="59"/>
      <c r="E18" s="59"/>
    </row>
    <row r="19" spans="1:5" s="30" customFormat="1" ht="12.75">
      <c r="A19" s="78">
        <v>3502</v>
      </c>
      <c r="B19" s="79" t="s">
        <v>33</v>
      </c>
      <c r="C19" s="77"/>
      <c r="D19" s="77">
        <f>SUM(D20)</f>
        <v>952500</v>
      </c>
      <c r="E19" s="77"/>
    </row>
    <row r="20" spans="1:5" s="29" customFormat="1" ht="12.75">
      <c r="A20" s="80" t="s">
        <v>44</v>
      </c>
      <c r="B20" s="84" t="s">
        <v>45</v>
      </c>
      <c r="C20" s="76">
        <f>C21</f>
        <v>3430000</v>
      </c>
      <c r="D20" s="76">
        <f>SUM(D21)</f>
        <v>952500</v>
      </c>
      <c r="E20" s="76">
        <f>SUM(C20:D20)</f>
        <v>4382500</v>
      </c>
    </row>
    <row r="21" spans="1:5" s="34" customFormat="1" ht="11.25">
      <c r="A21" s="81"/>
      <c r="B21" s="85" t="s">
        <v>46</v>
      </c>
      <c r="C21" s="75">
        <v>3430000</v>
      </c>
      <c r="D21" s="75">
        <v>952500</v>
      </c>
      <c r="E21" s="75">
        <f>SUM(C21:D21)</f>
        <v>4382500</v>
      </c>
    </row>
    <row r="22" spans="1:5" s="34" customFormat="1" ht="11.25">
      <c r="A22" s="81"/>
      <c r="B22" s="85"/>
      <c r="C22" s="75"/>
      <c r="D22" s="75"/>
      <c r="E22" s="75"/>
    </row>
    <row r="23" spans="1:5" s="34" customFormat="1" ht="12.75">
      <c r="A23" s="78">
        <v>3502</v>
      </c>
      <c r="B23" s="79" t="s">
        <v>33</v>
      </c>
      <c r="C23" s="77"/>
      <c r="D23" s="77">
        <f>SUM(D24)</f>
        <v>3647055</v>
      </c>
      <c r="E23" s="77">
        <f>SUM(C23:D23)</f>
        <v>3647055</v>
      </c>
    </row>
    <row r="24" spans="1:5" s="34" customFormat="1" ht="25.5">
      <c r="A24" s="80" t="s">
        <v>82</v>
      </c>
      <c r="B24" s="84" t="s">
        <v>83</v>
      </c>
      <c r="C24" s="76"/>
      <c r="D24" s="76">
        <f>SUM(D25)</f>
        <v>3647055</v>
      </c>
      <c r="E24" s="76">
        <f>SUM(C24:D24)</f>
        <v>3647055</v>
      </c>
    </row>
    <row r="25" spans="1:7" s="34" customFormat="1" ht="22.5">
      <c r="A25" s="81"/>
      <c r="B25" s="85" t="s">
        <v>85</v>
      </c>
      <c r="C25" s="68"/>
      <c r="D25" s="140">
        <v>3647055</v>
      </c>
      <c r="E25" s="68">
        <f>SUM(C25:D25)</f>
        <v>3647055</v>
      </c>
      <c r="G25" s="171"/>
    </row>
    <row r="26" spans="1:5" s="34" customFormat="1" ht="11.25">
      <c r="A26" s="81"/>
      <c r="B26" s="85"/>
      <c r="C26" s="68"/>
      <c r="D26" s="68"/>
      <c r="E26" s="68"/>
    </row>
    <row r="27" spans="1:5" s="34" customFormat="1" ht="11.25">
      <c r="A27" s="81"/>
      <c r="B27" s="85"/>
      <c r="C27" s="68"/>
      <c r="D27" s="68"/>
      <c r="E27" s="68"/>
    </row>
    <row r="28" spans="1:5" s="34" customFormat="1" ht="11.25">
      <c r="A28" s="81"/>
      <c r="B28" s="85"/>
      <c r="C28" s="75"/>
      <c r="D28" s="75"/>
      <c r="E28" s="75"/>
    </row>
    <row r="29" spans="1:5" s="34" customFormat="1" ht="11.25">
      <c r="A29" s="81"/>
      <c r="B29" s="85"/>
      <c r="C29" s="75"/>
      <c r="D29" s="75"/>
      <c r="E29" s="75"/>
    </row>
    <row r="30" spans="1:5" s="26" customFormat="1" ht="12.75">
      <c r="A30" s="56"/>
      <c r="B30" s="56"/>
      <c r="C30" s="57"/>
      <c r="D30" s="57"/>
      <c r="E30" s="57"/>
    </row>
    <row r="31" spans="1:5" s="23" customFormat="1" ht="25.5">
      <c r="A31" s="70">
        <v>352</v>
      </c>
      <c r="B31" s="71" t="s">
        <v>6</v>
      </c>
      <c r="C31" s="72"/>
      <c r="D31" s="72">
        <f>SUM(D32)</f>
        <v>9932678</v>
      </c>
      <c r="E31" s="72"/>
    </row>
    <row r="32" spans="1:5" s="24" customFormat="1" ht="12.75">
      <c r="A32" s="73" t="s">
        <v>7</v>
      </c>
      <c r="B32" s="73" t="s">
        <v>8</v>
      </c>
      <c r="C32" s="69">
        <f>SUM(C33:C34)</f>
        <v>36734000</v>
      </c>
      <c r="D32" s="69">
        <f>SUM(D33:D34)</f>
        <v>9932678</v>
      </c>
      <c r="E32" s="69">
        <f>C32+D32</f>
        <v>46666678</v>
      </c>
    </row>
    <row r="33" spans="1:5" s="24" customFormat="1" ht="12.75">
      <c r="A33" s="73"/>
      <c r="B33" s="73" t="s">
        <v>24</v>
      </c>
      <c r="C33" s="69">
        <v>6038000</v>
      </c>
      <c r="D33" s="69">
        <v>2130000</v>
      </c>
      <c r="E33" s="69">
        <f aca="true" t="shared" si="0" ref="E33:E45">C33+D33</f>
        <v>8168000</v>
      </c>
    </row>
    <row r="34" spans="1:7" s="24" customFormat="1" ht="12.75">
      <c r="A34" s="73"/>
      <c r="B34" s="73" t="s">
        <v>25</v>
      </c>
      <c r="C34" s="69">
        <f>SUM(C35:C45)</f>
        <v>30696000</v>
      </c>
      <c r="D34" s="69">
        <f>SUM(D35:D45)</f>
        <v>7802678</v>
      </c>
      <c r="E34" s="69">
        <f t="shared" si="0"/>
        <v>38498678</v>
      </c>
      <c r="G34" s="40"/>
    </row>
    <row r="35" spans="1:7" s="25" customFormat="1" ht="11.25">
      <c r="A35" s="74"/>
      <c r="B35" s="74" t="s">
        <v>16</v>
      </c>
      <c r="C35" s="68">
        <v>1830000</v>
      </c>
      <c r="D35" s="68">
        <v>-415000</v>
      </c>
      <c r="E35" s="68">
        <f t="shared" si="0"/>
        <v>1415000</v>
      </c>
      <c r="G35" s="32"/>
    </row>
    <row r="36" spans="1:6" s="25" customFormat="1" ht="11.25">
      <c r="A36" s="74"/>
      <c r="B36" s="74" t="s">
        <v>42</v>
      </c>
      <c r="C36" s="68">
        <v>24341000</v>
      </c>
      <c r="D36" s="68">
        <v>5728966</v>
      </c>
      <c r="E36" s="83">
        <f t="shared" si="0"/>
        <v>30069966</v>
      </c>
      <c r="F36" s="82"/>
    </row>
    <row r="37" spans="1:6" s="161" customFormat="1" ht="9.75" customHeight="1">
      <c r="A37" s="157"/>
      <c r="B37" s="157" t="s">
        <v>78</v>
      </c>
      <c r="C37" s="158"/>
      <c r="D37" s="158"/>
      <c r="E37" s="159">
        <v>626700</v>
      </c>
      <c r="F37" s="160"/>
    </row>
    <row r="38" spans="1:6" s="25" customFormat="1" ht="11.25">
      <c r="A38" s="74"/>
      <c r="B38" s="74" t="s">
        <v>26</v>
      </c>
      <c r="C38" s="68">
        <v>513000</v>
      </c>
      <c r="D38" s="68">
        <v>-39352</v>
      </c>
      <c r="E38" s="83">
        <f t="shared" si="0"/>
        <v>473648</v>
      </c>
      <c r="F38" s="82"/>
    </row>
    <row r="39" spans="1:6" s="25" customFormat="1" ht="11.25">
      <c r="A39" s="74"/>
      <c r="B39" s="74" t="s">
        <v>27</v>
      </c>
      <c r="C39" s="68">
        <v>563000</v>
      </c>
      <c r="D39" s="68">
        <v>-25308</v>
      </c>
      <c r="E39" s="83">
        <f t="shared" si="0"/>
        <v>537692</v>
      </c>
      <c r="F39" s="82"/>
    </row>
    <row r="40" spans="1:6" s="25" customFormat="1" ht="11.25">
      <c r="A40" s="74"/>
      <c r="B40" s="74" t="s">
        <v>17</v>
      </c>
      <c r="C40" s="68">
        <v>0</v>
      </c>
      <c r="D40" s="68">
        <v>2531464</v>
      </c>
      <c r="E40" s="83">
        <f t="shared" si="0"/>
        <v>2531464</v>
      </c>
      <c r="F40" s="82"/>
    </row>
    <row r="41" spans="1:6" s="25" customFormat="1" ht="11.25">
      <c r="A41" s="74"/>
      <c r="B41" s="74" t="s">
        <v>20</v>
      </c>
      <c r="C41" s="68">
        <v>95000</v>
      </c>
      <c r="D41" s="68">
        <v>-5667</v>
      </c>
      <c r="E41" s="83">
        <f>C41+D41</f>
        <v>89333</v>
      </c>
      <c r="F41" s="82"/>
    </row>
    <row r="42" spans="1:6" s="25" customFormat="1" ht="11.25">
      <c r="A42" s="74"/>
      <c r="B42" s="74" t="s">
        <v>43</v>
      </c>
      <c r="C42" s="68">
        <v>135000</v>
      </c>
      <c r="D42" s="68">
        <v>44675</v>
      </c>
      <c r="E42" s="83">
        <f>C42+D42</f>
        <v>179675</v>
      </c>
      <c r="F42" s="82"/>
    </row>
    <row r="43" spans="1:5" s="25" customFormat="1" ht="11.25">
      <c r="A43" s="74"/>
      <c r="B43" s="74" t="s">
        <v>41</v>
      </c>
      <c r="C43" s="68">
        <v>0</v>
      </c>
      <c r="D43" s="68">
        <v>688500</v>
      </c>
      <c r="E43" s="68">
        <f t="shared" si="0"/>
        <v>688500</v>
      </c>
    </row>
    <row r="44" spans="1:5" s="25" customFormat="1" ht="11.25">
      <c r="A44" s="74"/>
      <c r="B44" s="74" t="s">
        <v>79</v>
      </c>
      <c r="C44" s="68">
        <v>1030000</v>
      </c>
      <c r="D44" s="68">
        <v>-730000</v>
      </c>
      <c r="E44" s="68">
        <f t="shared" si="0"/>
        <v>300000</v>
      </c>
    </row>
    <row r="45" spans="1:5" s="25" customFormat="1" ht="11.25">
      <c r="A45" s="74"/>
      <c r="B45" s="74" t="s">
        <v>40</v>
      </c>
      <c r="C45" s="68">
        <v>2189000</v>
      </c>
      <c r="D45" s="68">
        <v>24400</v>
      </c>
      <c r="E45" s="68">
        <f t="shared" si="0"/>
        <v>2213400</v>
      </c>
    </row>
    <row r="46" spans="1:5" s="25" customFormat="1" ht="11.25">
      <c r="A46" s="74"/>
      <c r="B46" s="74"/>
      <c r="C46" s="68"/>
      <c r="D46" s="68"/>
      <c r="E46" s="68"/>
    </row>
    <row r="47" spans="1:7" s="24" customFormat="1" ht="12.75">
      <c r="A47" s="37"/>
      <c r="B47" s="37" t="s">
        <v>5</v>
      </c>
      <c r="C47" s="38"/>
      <c r="D47" s="38">
        <f>D31+D19+D15+D23</f>
        <v>14751090</v>
      </c>
      <c r="E47" s="39"/>
      <c r="F47" s="40"/>
      <c r="G47" s="40"/>
    </row>
    <row r="48" spans="1:5" ht="12.75">
      <c r="A48" s="9"/>
      <c r="B48" s="9"/>
      <c r="C48" s="10"/>
      <c r="D48" s="11"/>
      <c r="E48" s="11"/>
    </row>
  </sheetData>
  <printOptions/>
  <pageMargins left="0.75" right="0.48" top="1" bottom="1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E100" sqref="E100"/>
    </sheetView>
  </sheetViews>
  <sheetFormatPr defaultColWidth="9.140625" defaultRowHeight="12.75"/>
  <cols>
    <col min="1" max="1" width="7.28125" style="101" customWidth="1"/>
    <col min="2" max="2" width="6.00390625" style="107" customWidth="1"/>
    <col min="3" max="3" width="42.421875" style="5" customWidth="1"/>
    <col min="4" max="5" width="12.421875" style="4" customWidth="1"/>
    <col min="6" max="6" width="11.7109375" style="4" customWidth="1"/>
    <col min="7" max="16384" width="9.140625" style="1" customWidth="1"/>
  </cols>
  <sheetData>
    <row r="1" spans="5:6" ht="12.75">
      <c r="E1" s="3"/>
      <c r="F1" s="16" t="s">
        <v>0</v>
      </c>
    </row>
    <row r="2" spans="5:6" ht="12.75">
      <c r="E2" s="3"/>
      <c r="F2" s="16" t="s">
        <v>86</v>
      </c>
    </row>
    <row r="3" spans="5:6" ht="12.75">
      <c r="E3" s="3"/>
      <c r="F3" s="16" t="s">
        <v>80</v>
      </c>
    </row>
    <row r="4" spans="5:6" ht="12.75">
      <c r="E4" s="16"/>
      <c r="F4" s="16" t="s">
        <v>87</v>
      </c>
    </row>
    <row r="5" ht="12.75">
      <c r="F5" s="16"/>
    </row>
    <row r="6" ht="12.75">
      <c r="F6" s="16"/>
    </row>
    <row r="7" spans="4:6" ht="12.75">
      <c r="D7" s="3"/>
      <c r="E7" s="3"/>
      <c r="F7" s="3"/>
    </row>
    <row r="8" spans="4:6" ht="12.75">
      <c r="D8" s="3"/>
      <c r="E8" s="3"/>
      <c r="F8" s="3"/>
    </row>
    <row r="9" spans="4:6" ht="12.75">
      <c r="D9" s="3"/>
      <c r="E9" s="3"/>
      <c r="F9" s="3"/>
    </row>
    <row r="10" spans="1:6" ht="12.75">
      <c r="A10" s="102" t="s">
        <v>38</v>
      </c>
      <c r="B10" s="108"/>
      <c r="C10" s="12"/>
      <c r="D10" s="13"/>
      <c r="E10" s="13"/>
      <c r="F10" s="13"/>
    </row>
    <row r="11" spans="4:6" ht="12.75">
      <c r="D11" s="3"/>
      <c r="E11" s="3"/>
      <c r="F11" s="3"/>
    </row>
    <row r="12" spans="4:6" ht="13.5" thickBot="1">
      <c r="D12" s="3"/>
      <c r="E12" s="3"/>
      <c r="F12" s="3"/>
    </row>
    <row r="13" spans="1:6" ht="39" customHeight="1" thickBot="1">
      <c r="A13" s="115" t="s">
        <v>1</v>
      </c>
      <c r="B13" s="93" t="s">
        <v>48</v>
      </c>
      <c r="C13" s="19" t="s">
        <v>29</v>
      </c>
      <c r="D13" s="20" t="s">
        <v>36</v>
      </c>
      <c r="E13" s="21" t="s">
        <v>23</v>
      </c>
      <c r="F13" s="170" t="s">
        <v>37</v>
      </c>
    </row>
    <row r="14" spans="1:6" ht="12.75">
      <c r="A14" s="103"/>
      <c r="B14" s="109"/>
      <c r="C14" s="60"/>
      <c r="D14" s="57"/>
      <c r="E14" s="57"/>
      <c r="F14" s="57"/>
    </row>
    <row r="15" spans="1:6" s="27" customFormat="1" ht="12.75">
      <c r="A15" s="116" t="s">
        <v>11</v>
      </c>
      <c r="B15" s="133"/>
      <c r="C15" s="96" t="s">
        <v>9</v>
      </c>
      <c r="D15" s="88">
        <f>SUM(D16:D18)</f>
        <v>980000</v>
      </c>
      <c r="E15" s="88">
        <f>E16+E18</f>
        <v>42280</v>
      </c>
      <c r="F15" s="88">
        <f>SUM(D15:E15)</f>
        <v>1022280</v>
      </c>
    </row>
    <row r="16" spans="1:6" s="28" customFormat="1" ht="11.25">
      <c r="A16" s="134"/>
      <c r="B16" s="135"/>
      <c r="C16" s="136" t="s">
        <v>21</v>
      </c>
      <c r="D16" s="68">
        <v>0</v>
      </c>
      <c r="E16" s="68">
        <f>E17</f>
        <v>42280</v>
      </c>
      <c r="F16" s="68">
        <f>SUM(D16:E16)</f>
        <v>42280</v>
      </c>
    </row>
    <row r="17" spans="1:6" s="34" customFormat="1" ht="11.25">
      <c r="A17" s="134"/>
      <c r="B17" s="135"/>
      <c r="C17" s="136" t="s">
        <v>66</v>
      </c>
      <c r="D17" s="68"/>
      <c r="E17" s="68">
        <v>42280</v>
      </c>
      <c r="F17" s="68"/>
    </row>
    <row r="18" spans="1:6" s="34" customFormat="1" ht="11.25">
      <c r="A18" s="134"/>
      <c r="B18" s="135"/>
      <c r="C18" s="136" t="s">
        <v>22</v>
      </c>
      <c r="D18" s="68">
        <v>980000</v>
      </c>
      <c r="E18" s="68">
        <v>0</v>
      </c>
      <c r="F18" s="68">
        <f>SUM(D18:E18)</f>
        <v>980000</v>
      </c>
    </row>
    <row r="19" spans="1:6" s="28" customFormat="1" ht="11.25">
      <c r="A19" s="105"/>
      <c r="B19" s="62"/>
      <c r="C19" s="61"/>
      <c r="D19" s="52"/>
      <c r="E19" s="52"/>
      <c r="F19" s="52"/>
    </row>
    <row r="20" spans="1:6" s="30" customFormat="1" ht="12.75">
      <c r="A20" s="116" t="s">
        <v>75</v>
      </c>
      <c r="B20" s="133"/>
      <c r="C20" s="96" t="s">
        <v>76</v>
      </c>
      <c r="D20" s="88"/>
      <c r="E20" s="88">
        <f>E21</f>
        <v>1300000</v>
      </c>
      <c r="F20" s="88"/>
    </row>
    <row r="21" spans="1:6" s="29" customFormat="1" ht="25.5">
      <c r="A21" s="106"/>
      <c r="B21" s="122">
        <v>155</v>
      </c>
      <c r="C21" s="142" t="s">
        <v>67</v>
      </c>
      <c r="D21" s="69">
        <v>3090000</v>
      </c>
      <c r="E21" s="69">
        <f>SUM(E22)</f>
        <v>1300000</v>
      </c>
      <c r="F21" s="69">
        <f>D21+E21</f>
        <v>4390000</v>
      </c>
    </row>
    <row r="22" spans="1:6" s="34" customFormat="1" ht="11.25">
      <c r="A22" s="134"/>
      <c r="B22" s="135"/>
      <c r="C22" s="136" t="s">
        <v>77</v>
      </c>
      <c r="D22" s="68"/>
      <c r="E22" s="75">
        <v>1300000</v>
      </c>
      <c r="F22" s="68"/>
    </row>
    <row r="23" spans="1:6" s="34" customFormat="1" ht="11.25">
      <c r="A23" s="105"/>
      <c r="B23" s="62"/>
      <c r="C23" s="61"/>
      <c r="D23" s="52"/>
      <c r="E23" s="52"/>
      <c r="F23" s="52"/>
    </row>
    <row r="24" spans="1:6" s="30" customFormat="1" ht="12.75">
      <c r="A24" s="116" t="s">
        <v>68</v>
      </c>
      <c r="B24" s="133"/>
      <c r="C24" s="96" t="s">
        <v>69</v>
      </c>
      <c r="D24" s="88"/>
      <c r="E24" s="88">
        <f>SUM(E25)</f>
        <v>1600000</v>
      </c>
      <c r="F24" s="88"/>
    </row>
    <row r="25" spans="1:6" s="29" customFormat="1" ht="25.5">
      <c r="A25" s="121"/>
      <c r="B25" s="122">
        <v>155</v>
      </c>
      <c r="C25" s="142" t="s">
        <v>67</v>
      </c>
      <c r="D25" s="69">
        <f>D26</f>
        <v>300000</v>
      </c>
      <c r="E25" s="69">
        <f>E26</f>
        <v>1600000</v>
      </c>
      <c r="F25" s="69">
        <f>E25+D25</f>
        <v>1900000</v>
      </c>
    </row>
    <row r="26" spans="1:6" s="34" customFormat="1" ht="11.25">
      <c r="A26" s="134"/>
      <c r="B26" s="135"/>
      <c r="C26" s="136" t="s">
        <v>71</v>
      </c>
      <c r="D26" s="68">
        <v>300000</v>
      </c>
      <c r="E26" s="68">
        <v>1600000</v>
      </c>
      <c r="F26" s="68">
        <f>E26+D26</f>
        <v>1900000</v>
      </c>
    </row>
    <row r="27" spans="1:6" s="92" customFormat="1" ht="12.75">
      <c r="A27" s="104"/>
      <c r="B27" s="110"/>
      <c r="C27" s="91"/>
      <c r="D27" s="49"/>
      <c r="E27" s="49"/>
      <c r="F27" s="49"/>
    </row>
    <row r="28" spans="1:6" s="92" customFormat="1" ht="12.75">
      <c r="A28" s="116" t="s">
        <v>49</v>
      </c>
      <c r="B28" s="111"/>
      <c r="C28" s="96" t="s">
        <v>47</v>
      </c>
      <c r="D28" s="97">
        <f>D29+D31</f>
        <v>6707598</v>
      </c>
      <c r="E28" s="97">
        <f>E29+E31+E36</f>
        <v>3382386</v>
      </c>
      <c r="F28" s="97">
        <f>F29+F31</f>
        <v>7557984</v>
      </c>
    </row>
    <row r="29" spans="1:6" s="125" customFormat="1" ht="12.75">
      <c r="A29" s="121"/>
      <c r="B29" s="122">
        <v>50</v>
      </c>
      <c r="C29" s="123" t="s">
        <v>18</v>
      </c>
      <c r="D29" s="124">
        <v>4842772</v>
      </c>
      <c r="E29" s="124">
        <f>E30</f>
        <v>808838</v>
      </c>
      <c r="F29" s="124">
        <f>D29+E29</f>
        <v>5651610</v>
      </c>
    </row>
    <row r="30" spans="1:6" s="130" customFormat="1" ht="11.25">
      <c r="A30" s="126"/>
      <c r="B30" s="127"/>
      <c r="C30" s="128" t="s">
        <v>59</v>
      </c>
      <c r="D30" s="129">
        <v>3131416</v>
      </c>
      <c r="E30" s="129">
        <v>808838</v>
      </c>
      <c r="F30" s="129">
        <f>SUM(D30:E30)</f>
        <v>3940254</v>
      </c>
    </row>
    <row r="31" spans="1:6" s="125" customFormat="1" ht="12.75">
      <c r="A31" s="121"/>
      <c r="B31" s="122">
        <v>55</v>
      </c>
      <c r="C31" s="123" t="s">
        <v>50</v>
      </c>
      <c r="D31" s="124">
        <v>1864826</v>
      </c>
      <c r="E31" s="124">
        <f>SUM(E32:E35)</f>
        <v>41548</v>
      </c>
      <c r="F31" s="124">
        <f>D31+E31</f>
        <v>1906374</v>
      </c>
    </row>
    <row r="32" spans="1:6" s="130" customFormat="1" ht="11.25">
      <c r="A32" s="126"/>
      <c r="B32" s="127"/>
      <c r="C32" s="128" t="s">
        <v>61</v>
      </c>
      <c r="D32" s="129">
        <v>61866</v>
      </c>
      <c r="E32" s="129">
        <v>23634</v>
      </c>
      <c r="F32" s="129">
        <f>D32+E32</f>
        <v>85500</v>
      </c>
    </row>
    <row r="33" spans="1:6" s="130" customFormat="1" ht="11.25">
      <c r="A33" s="126"/>
      <c r="B33" s="127"/>
      <c r="C33" s="128" t="s">
        <v>62</v>
      </c>
      <c r="D33" s="129">
        <v>453250</v>
      </c>
      <c r="E33" s="131">
        <v>0</v>
      </c>
      <c r="F33" s="129">
        <f>D33+E33</f>
        <v>453250</v>
      </c>
    </row>
    <row r="34" spans="1:6" s="130" customFormat="1" ht="11.25">
      <c r="A34" s="126"/>
      <c r="B34" s="127"/>
      <c r="C34" s="128" t="s">
        <v>63</v>
      </c>
      <c r="D34" s="129">
        <v>63000</v>
      </c>
      <c r="E34" s="129">
        <v>6788</v>
      </c>
      <c r="F34" s="129">
        <f>D34+E34</f>
        <v>69788</v>
      </c>
    </row>
    <row r="35" spans="1:6" s="130" customFormat="1" ht="11.25">
      <c r="A35" s="126"/>
      <c r="B35" s="127"/>
      <c r="C35" s="128" t="s">
        <v>64</v>
      </c>
      <c r="D35" s="129">
        <v>102000</v>
      </c>
      <c r="E35" s="129">
        <v>11126</v>
      </c>
      <c r="F35" s="129">
        <f>D35+E35</f>
        <v>113126</v>
      </c>
    </row>
    <row r="36" spans="1:6" s="92" customFormat="1" ht="25.5">
      <c r="A36" s="117"/>
      <c r="B36" s="112">
        <v>155</v>
      </c>
      <c r="C36" s="137" t="s">
        <v>67</v>
      </c>
      <c r="D36" s="98"/>
      <c r="E36" s="98">
        <f>SUM(E37)</f>
        <v>2532000</v>
      </c>
      <c r="F36" s="98"/>
    </row>
    <row r="37" spans="1:6" s="141" customFormat="1" ht="22.5">
      <c r="A37" s="134"/>
      <c r="B37" s="138"/>
      <c r="C37" s="139" t="s">
        <v>70</v>
      </c>
      <c r="D37" s="140"/>
      <c r="E37" s="68">
        <v>2532000</v>
      </c>
      <c r="F37" s="140"/>
    </row>
    <row r="38" spans="1:6" s="92" customFormat="1" ht="12.75">
      <c r="A38" s="117"/>
      <c r="B38" s="112"/>
      <c r="C38" s="99"/>
      <c r="D38" s="100"/>
      <c r="E38" s="100"/>
      <c r="F38" s="100"/>
    </row>
    <row r="39" spans="1:6" s="92" customFormat="1" ht="12.75">
      <c r="A39" s="116" t="s">
        <v>51</v>
      </c>
      <c r="B39" s="111"/>
      <c r="C39" s="95" t="s">
        <v>52</v>
      </c>
      <c r="D39" s="97">
        <f>D40+D42</f>
        <v>20141299</v>
      </c>
      <c r="E39" s="97">
        <f>E40+E42</f>
        <v>3091071</v>
      </c>
      <c r="F39" s="97">
        <f aca="true" t="shared" si="0" ref="F39:F46">D39+E39</f>
        <v>23232370</v>
      </c>
    </row>
    <row r="40" spans="1:6" s="125" customFormat="1" ht="12.75">
      <c r="A40" s="121"/>
      <c r="B40" s="122">
        <v>50</v>
      </c>
      <c r="C40" s="123" t="s">
        <v>18</v>
      </c>
      <c r="D40" s="124">
        <v>14989392</v>
      </c>
      <c r="E40" s="124">
        <f>E41</f>
        <v>2983588</v>
      </c>
      <c r="F40" s="124">
        <f t="shared" si="0"/>
        <v>17972980</v>
      </c>
    </row>
    <row r="41" spans="1:6" s="130" customFormat="1" ht="11.25">
      <c r="A41" s="126"/>
      <c r="B41" s="127"/>
      <c r="C41" s="128" t="s">
        <v>59</v>
      </c>
      <c r="D41" s="129">
        <v>10632648</v>
      </c>
      <c r="E41" s="129">
        <v>2983588</v>
      </c>
      <c r="F41" s="129">
        <f>D41+E41</f>
        <v>13616236</v>
      </c>
    </row>
    <row r="42" spans="1:6" s="125" customFormat="1" ht="12.75">
      <c r="A42" s="121"/>
      <c r="B42" s="122">
        <v>55</v>
      </c>
      <c r="C42" s="123" t="s">
        <v>50</v>
      </c>
      <c r="D42" s="124">
        <v>5151907</v>
      </c>
      <c r="E42" s="124">
        <f>SUM(E43:E46)</f>
        <v>107483</v>
      </c>
      <c r="F42" s="124">
        <f t="shared" si="0"/>
        <v>5259390</v>
      </c>
    </row>
    <row r="43" spans="1:6" s="130" customFormat="1" ht="11.25">
      <c r="A43" s="126"/>
      <c r="B43" s="127"/>
      <c r="C43" s="128" t="s">
        <v>61</v>
      </c>
      <c r="D43" s="129">
        <v>214807</v>
      </c>
      <c r="E43" s="129">
        <v>70193</v>
      </c>
      <c r="F43" s="129">
        <f t="shared" si="0"/>
        <v>285000</v>
      </c>
    </row>
    <row r="44" spans="1:6" s="130" customFormat="1" ht="11.25">
      <c r="A44" s="126"/>
      <c r="B44" s="127"/>
      <c r="C44" s="128" t="s">
        <v>62</v>
      </c>
      <c r="D44" s="129">
        <v>1158500</v>
      </c>
      <c r="E44" s="131">
        <v>0</v>
      </c>
      <c r="F44" s="129">
        <f t="shared" si="0"/>
        <v>1158500</v>
      </c>
    </row>
    <row r="45" spans="1:6" s="130" customFormat="1" ht="11.25">
      <c r="A45" s="126"/>
      <c r="B45" s="127"/>
      <c r="C45" s="128" t="s">
        <v>63</v>
      </c>
      <c r="D45" s="129">
        <v>205000</v>
      </c>
      <c r="E45" s="129">
        <v>17780</v>
      </c>
      <c r="F45" s="129">
        <f t="shared" si="0"/>
        <v>222780</v>
      </c>
    </row>
    <row r="46" spans="1:6" s="130" customFormat="1" ht="11.25">
      <c r="A46" s="126"/>
      <c r="B46" s="127"/>
      <c r="C46" s="128" t="s">
        <v>64</v>
      </c>
      <c r="D46" s="129">
        <v>253000</v>
      </c>
      <c r="E46" s="129">
        <v>19510</v>
      </c>
      <c r="F46" s="129">
        <f t="shared" si="0"/>
        <v>272510</v>
      </c>
    </row>
    <row r="47" spans="1:6" s="92" customFormat="1" ht="12.75">
      <c r="A47" s="117"/>
      <c r="B47" s="112"/>
      <c r="C47" s="99"/>
      <c r="D47" s="100"/>
      <c r="E47" s="100"/>
      <c r="F47" s="100"/>
    </row>
    <row r="48" spans="1:6" s="92" customFormat="1" ht="12.75">
      <c r="A48" s="116" t="s">
        <v>53</v>
      </c>
      <c r="B48" s="111"/>
      <c r="C48" s="95" t="s">
        <v>54</v>
      </c>
      <c r="D48" s="97">
        <f>D49+D51</f>
        <v>10362390</v>
      </c>
      <c r="E48" s="97">
        <f>E49+E51</f>
        <v>1497945</v>
      </c>
      <c r="F48" s="97">
        <f aca="true" t="shared" si="1" ref="F48:F55">D48+E48</f>
        <v>11860335</v>
      </c>
    </row>
    <row r="49" spans="1:6" s="125" customFormat="1" ht="12.75">
      <c r="A49" s="121"/>
      <c r="B49" s="122">
        <v>50</v>
      </c>
      <c r="C49" s="123" t="s">
        <v>18</v>
      </c>
      <c r="D49" s="124">
        <v>7947574</v>
      </c>
      <c r="E49" s="124">
        <f>E50</f>
        <v>1433133</v>
      </c>
      <c r="F49" s="124">
        <f t="shared" si="1"/>
        <v>9380707</v>
      </c>
    </row>
    <row r="50" spans="1:6" s="130" customFormat="1" ht="11.25">
      <c r="A50" s="126"/>
      <c r="B50" s="127"/>
      <c r="C50" s="128" t="s">
        <v>59</v>
      </c>
      <c r="D50" s="129">
        <v>6033169</v>
      </c>
      <c r="E50" s="129">
        <v>1433133</v>
      </c>
      <c r="F50" s="129">
        <f t="shared" si="1"/>
        <v>7466302</v>
      </c>
    </row>
    <row r="51" spans="1:6" s="125" customFormat="1" ht="12.75">
      <c r="A51" s="121"/>
      <c r="B51" s="122">
        <v>55</v>
      </c>
      <c r="C51" s="123" t="s">
        <v>50</v>
      </c>
      <c r="D51" s="124">
        <v>2414816</v>
      </c>
      <c r="E51" s="124">
        <f>SUM(E52:E55)</f>
        <v>64812</v>
      </c>
      <c r="F51" s="124">
        <f t="shared" si="1"/>
        <v>2479628</v>
      </c>
    </row>
    <row r="52" spans="1:6" s="130" customFormat="1" ht="11.25">
      <c r="A52" s="126"/>
      <c r="B52" s="127"/>
      <c r="C52" s="128" t="s">
        <v>61</v>
      </c>
      <c r="D52" s="129">
        <v>117886</v>
      </c>
      <c r="E52" s="129">
        <v>38514</v>
      </c>
      <c r="F52" s="129">
        <f t="shared" si="1"/>
        <v>156400</v>
      </c>
    </row>
    <row r="53" spans="1:6" s="130" customFormat="1" ht="11.25">
      <c r="A53" s="126"/>
      <c r="B53" s="127"/>
      <c r="C53" s="128" t="s">
        <v>62</v>
      </c>
      <c r="D53" s="129">
        <v>348250</v>
      </c>
      <c r="E53" s="131">
        <v>0</v>
      </c>
      <c r="F53" s="129">
        <f t="shared" si="1"/>
        <v>348250</v>
      </c>
    </row>
    <row r="54" spans="1:6" s="130" customFormat="1" ht="11.25">
      <c r="A54" s="126"/>
      <c r="B54" s="127"/>
      <c r="C54" s="128" t="s">
        <v>63</v>
      </c>
      <c r="D54" s="129">
        <v>112000</v>
      </c>
      <c r="E54" s="129">
        <v>12080</v>
      </c>
      <c r="F54" s="129">
        <f t="shared" si="1"/>
        <v>124080</v>
      </c>
    </row>
    <row r="55" spans="1:6" s="130" customFormat="1" ht="11.25">
      <c r="A55" s="126"/>
      <c r="B55" s="127"/>
      <c r="C55" s="128" t="s">
        <v>64</v>
      </c>
      <c r="D55" s="129">
        <v>87000</v>
      </c>
      <c r="E55" s="129">
        <v>14218</v>
      </c>
      <c r="F55" s="129">
        <f t="shared" si="1"/>
        <v>101218</v>
      </c>
    </row>
    <row r="56" spans="1:6" s="92" customFormat="1" ht="12.75">
      <c r="A56" s="117"/>
      <c r="B56" s="112"/>
      <c r="C56" s="99"/>
      <c r="D56" s="100"/>
      <c r="E56" s="100"/>
      <c r="F56" s="100"/>
    </row>
    <row r="57" spans="1:6" s="92" customFormat="1" ht="12.75">
      <c r="A57" s="116" t="s">
        <v>55</v>
      </c>
      <c r="B57" s="111"/>
      <c r="C57" s="95" t="s">
        <v>56</v>
      </c>
      <c r="D57" s="97">
        <f>D58+D60</f>
        <v>6546833</v>
      </c>
      <c r="E57" s="97">
        <f>E58+E60</f>
        <v>99944</v>
      </c>
      <c r="F57" s="97">
        <f aca="true" t="shared" si="2" ref="F57:F64">D57+E57</f>
        <v>6646777</v>
      </c>
    </row>
    <row r="58" spans="1:6" s="125" customFormat="1" ht="12.75">
      <c r="A58" s="121"/>
      <c r="B58" s="122">
        <v>50</v>
      </c>
      <c r="C58" s="123" t="s">
        <v>18</v>
      </c>
      <c r="D58" s="124">
        <v>4862883</v>
      </c>
      <c r="E58" s="124">
        <f>E59</f>
        <v>88790</v>
      </c>
      <c r="F58" s="124">
        <f t="shared" si="2"/>
        <v>4951673</v>
      </c>
    </row>
    <row r="59" spans="1:6" s="130" customFormat="1" ht="11.25">
      <c r="A59" s="126"/>
      <c r="B59" s="127"/>
      <c r="C59" s="128" t="s">
        <v>59</v>
      </c>
      <c r="D59" s="129">
        <v>2946901</v>
      </c>
      <c r="E59" s="129">
        <v>88790</v>
      </c>
      <c r="F59" s="129">
        <f t="shared" si="2"/>
        <v>3035691</v>
      </c>
    </row>
    <row r="60" spans="1:6" s="125" customFormat="1" ht="12.75">
      <c r="A60" s="121"/>
      <c r="B60" s="122">
        <v>55</v>
      </c>
      <c r="C60" s="123" t="s">
        <v>50</v>
      </c>
      <c r="D60" s="124">
        <v>1683950</v>
      </c>
      <c r="E60" s="124">
        <f>SUM(E61:E64)</f>
        <v>11154</v>
      </c>
      <c r="F60" s="124">
        <f t="shared" si="2"/>
        <v>1695104</v>
      </c>
    </row>
    <row r="61" spans="1:6" s="130" customFormat="1" ht="11.25">
      <c r="A61" s="126"/>
      <c r="B61" s="127"/>
      <c r="C61" s="128" t="s">
        <v>61</v>
      </c>
      <c r="D61" s="129">
        <v>60984</v>
      </c>
      <c r="E61" s="129">
        <v>6316</v>
      </c>
      <c r="F61" s="129">
        <f t="shared" si="2"/>
        <v>67300</v>
      </c>
    </row>
    <row r="62" spans="1:6" s="130" customFormat="1" ht="11.25">
      <c r="A62" s="126"/>
      <c r="B62" s="127"/>
      <c r="C62" s="128" t="s">
        <v>62</v>
      </c>
      <c r="D62" s="129">
        <v>211750</v>
      </c>
      <c r="E62" s="131">
        <v>0</v>
      </c>
      <c r="F62" s="129">
        <f t="shared" si="2"/>
        <v>211750</v>
      </c>
    </row>
    <row r="63" spans="1:6" s="130" customFormat="1" ht="11.25">
      <c r="A63" s="126"/>
      <c r="B63" s="127"/>
      <c r="C63" s="128" t="s">
        <v>63</v>
      </c>
      <c r="D63" s="129">
        <v>33000</v>
      </c>
      <c r="E63" s="129">
        <v>0</v>
      </c>
      <c r="F63" s="129">
        <f t="shared" si="2"/>
        <v>33000</v>
      </c>
    </row>
    <row r="64" spans="1:6" s="130" customFormat="1" ht="11.25">
      <c r="A64" s="126"/>
      <c r="B64" s="127"/>
      <c r="C64" s="128" t="s">
        <v>64</v>
      </c>
      <c r="D64" s="129">
        <v>46000</v>
      </c>
      <c r="E64" s="129">
        <v>4838</v>
      </c>
      <c r="F64" s="129">
        <f t="shared" si="2"/>
        <v>50838</v>
      </c>
    </row>
    <row r="65" spans="1:6" s="92" customFormat="1" ht="12.75">
      <c r="A65" s="117"/>
      <c r="B65" s="112"/>
      <c r="C65" s="99"/>
      <c r="D65" s="100"/>
      <c r="E65" s="100"/>
      <c r="F65" s="100"/>
    </row>
    <row r="66" spans="1:6" s="92" customFormat="1" ht="12.75">
      <c r="A66" s="116" t="s">
        <v>57</v>
      </c>
      <c r="B66" s="111"/>
      <c r="C66" s="95" t="s">
        <v>58</v>
      </c>
      <c r="D66" s="97">
        <f>D67+D70</f>
        <v>1841787</v>
      </c>
      <c r="E66" s="97">
        <f>E67+E70</f>
        <v>243383</v>
      </c>
      <c r="F66" s="97">
        <f aca="true" t="shared" si="3" ref="F66:F74">D66+E66</f>
        <v>2085170</v>
      </c>
    </row>
    <row r="67" spans="1:6" s="125" customFormat="1" ht="12.75">
      <c r="A67" s="121"/>
      <c r="B67" s="122">
        <v>50</v>
      </c>
      <c r="C67" s="123" t="s">
        <v>18</v>
      </c>
      <c r="D67" s="124">
        <v>1355564</v>
      </c>
      <c r="E67" s="124">
        <f>E68+E69</f>
        <v>232681</v>
      </c>
      <c r="F67" s="124">
        <f>F68+F69</f>
        <v>1588245</v>
      </c>
    </row>
    <row r="68" spans="1:6" s="130" customFormat="1" ht="11.25">
      <c r="A68" s="126"/>
      <c r="B68" s="127"/>
      <c r="C68" s="128" t="s">
        <v>59</v>
      </c>
      <c r="D68" s="129">
        <v>1195337</v>
      </c>
      <c r="E68" s="129">
        <v>207087</v>
      </c>
      <c r="F68" s="129">
        <f t="shared" si="3"/>
        <v>1402424</v>
      </c>
    </row>
    <row r="69" spans="1:6" s="130" customFormat="1" ht="11.25">
      <c r="A69" s="126"/>
      <c r="B69" s="127"/>
      <c r="C69" s="132" t="s">
        <v>60</v>
      </c>
      <c r="D69" s="131">
        <v>160227</v>
      </c>
      <c r="E69" s="131">
        <v>25594</v>
      </c>
      <c r="F69" s="131">
        <f>D69+E69</f>
        <v>185821</v>
      </c>
    </row>
    <row r="70" spans="1:6" s="125" customFormat="1" ht="12.75">
      <c r="A70" s="121"/>
      <c r="B70" s="122">
        <v>55</v>
      </c>
      <c r="C70" s="123" t="s">
        <v>50</v>
      </c>
      <c r="D70" s="124">
        <v>486223</v>
      </c>
      <c r="E70" s="124">
        <f>SUM(E71:E74)</f>
        <v>10702</v>
      </c>
      <c r="F70" s="124">
        <f t="shared" si="3"/>
        <v>496925</v>
      </c>
    </row>
    <row r="71" spans="1:6" s="130" customFormat="1" ht="11.25">
      <c r="A71" s="126"/>
      <c r="B71" s="127"/>
      <c r="C71" s="128" t="s">
        <v>61</v>
      </c>
      <c r="D71" s="129">
        <v>21798</v>
      </c>
      <c r="E71" s="129">
        <v>10702</v>
      </c>
      <c r="F71" s="129">
        <f t="shared" si="3"/>
        <v>32500</v>
      </c>
    </row>
    <row r="72" spans="1:6" s="130" customFormat="1" ht="11.25">
      <c r="A72" s="126"/>
      <c r="B72" s="127"/>
      <c r="C72" s="128" t="s">
        <v>62</v>
      </c>
      <c r="D72" s="129">
        <v>0</v>
      </c>
      <c r="E72" s="131">
        <v>0</v>
      </c>
      <c r="F72" s="129">
        <f t="shared" si="3"/>
        <v>0</v>
      </c>
    </row>
    <row r="73" spans="1:6" s="130" customFormat="1" ht="11.25">
      <c r="A73" s="126"/>
      <c r="B73" s="127"/>
      <c r="C73" s="128" t="s">
        <v>63</v>
      </c>
      <c r="D73" s="129">
        <v>24000</v>
      </c>
      <c r="E73" s="129">
        <v>0</v>
      </c>
      <c r="F73" s="129">
        <f t="shared" si="3"/>
        <v>24000</v>
      </c>
    </row>
    <row r="74" spans="1:6" s="130" customFormat="1" ht="11.25">
      <c r="A74" s="126"/>
      <c r="B74" s="127"/>
      <c r="C74" s="128" t="s">
        <v>64</v>
      </c>
      <c r="D74" s="129">
        <v>0</v>
      </c>
      <c r="E74" s="129">
        <v>0</v>
      </c>
      <c r="F74" s="129">
        <f t="shared" si="3"/>
        <v>0</v>
      </c>
    </row>
    <row r="75" spans="1:6" s="35" customFormat="1" ht="11.25">
      <c r="A75" s="119"/>
      <c r="B75" s="94"/>
      <c r="C75" s="90"/>
      <c r="D75" s="83"/>
      <c r="E75" s="83"/>
      <c r="F75" s="68"/>
    </row>
    <row r="76" spans="1:6" s="48" customFormat="1" ht="12.75">
      <c r="A76" s="120" t="s">
        <v>72</v>
      </c>
      <c r="B76" s="113"/>
      <c r="C76" s="86" t="s">
        <v>73</v>
      </c>
      <c r="D76" s="87"/>
      <c r="E76" s="87">
        <f>E77+E78</f>
        <v>305260</v>
      </c>
      <c r="F76" s="88"/>
    </row>
    <row r="77" spans="1:6" s="33" customFormat="1" ht="12.75">
      <c r="A77" s="118"/>
      <c r="B77" s="122">
        <v>50</v>
      </c>
      <c r="C77" s="123" t="s">
        <v>18</v>
      </c>
      <c r="D77" s="89">
        <v>2397790</v>
      </c>
      <c r="E77" s="89">
        <v>112260</v>
      </c>
      <c r="F77" s="69">
        <f>SUM(D77:E77)</f>
        <v>2510050</v>
      </c>
    </row>
    <row r="78" spans="1:6" s="156" customFormat="1" ht="25.5">
      <c r="A78" s="152"/>
      <c r="B78" s="153">
        <v>155</v>
      </c>
      <c r="C78" s="137" t="s">
        <v>67</v>
      </c>
      <c r="D78" s="154">
        <v>100000</v>
      </c>
      <c r="E78" s="154">
        <f>SUM(E79)</f>
        <v>193000</v>
      </c>
      <c r="F78" s="155">
        <f>D78+E78</f>
        <v>293000</v>
      </c>
    </row>
    <row r="79" spans="1:6" s="35" customFormat="1" ht="11.25">
      <c r="A79" s="119"/>
      <c r="B79" s="94"/>
      <c r="C79" s="90" t="s">
        <v>74</v>
      </c>
      <c r="D79" s="83">
        <v>100000</v>
      </c>
      <c r="E79" s="83">
        <v>193000</v>
      </c>
      <c r="F79" s="68">
        <f>SUM(D79:E79)</f>
        <v>293000</v>
      </c>
    </row>
    <row r="80" spans="1:6" ht="12.75">
      <c r="A80" s="63"/>
      <c r="B80" s="114"/>
      <c r="C80" s="63"/>
      <c r="D80" s="64"/>
      <c r="E80" s="64"/>
      <c r="F80" s="51"/>
    </row>
    <row r="81" spans="1:6" s="14" customFormat="1" ht="12.75">
      <c r="A81" s="143">
        <v>10701</v>
      </c>
      <c r="B81" s="144"/>
      <c r="C81" s="143" t="s">
        <v>10</v>
      </c>
      <c r="D81" s="145"/>
      <c r="E81" s="145">
        <f>E82</f>
        <v>-415000</v>
      </c>
      <c r="F81" s="88"/>
    </row>
    <row r="82" spans="1:6" s="31" customFormat="1" ht="12.75">
      <c r="A82" s="146"/>
      <c r="B82" s="147" t="s">
        <v>19</v>
      </c>
      <c r="C82" s="146" t="s">
        <v>65</v>
      </c>
      <c r="D82" s="148">
        <v>1830000</v>
      </c>
      <c r="E82" s="148">
        <f>SUM(E83)</f>
        <v>-415000</v>
      </c>
      <c r="F82" s="69">
        <f>SUM(D82:E82)</f>
        <v>1415000</v>
      </c>
    </row>
    <row r="83" spans="1:6" s="47" customFormat="1" ht="11.25">
      <c r="A83" s="149"/>
      <c r="B83" s="150"/>
      <c r="C83" s="149" t="s">
        <v>10</v>
      </c>
      <c r="D83" s="151">
        <v>1830000</v>
      </c>
      <c r="E83" s="151">
        <v>-415000</v>
      </c>
      <c r="F83" s="68">
        <f>SUM(D83:E83)</f>
        <v>1415000</v>
      </c>
    </row>
    <row r="84" spans="1:6" s="47" customFormat="1" ht="11.25">
      <c r="A84" s="149"/>
      <c r="B84" s="150"/>
      <c r="C84" s="149"/>
      <c r="D84" s="151"/>
      <c r="E84" s="151"/>
      <c r="F84" s="68"/>
    </row>
    <row r="85" spans="1:6" s="47" customFormat="1" ht="11.25">
      <c r="A85" s="149"/>
      <c r="B85" s="150"/>
      <c r="C85" s="149"/>
      <c r="D85" s="151"/>
      <c r="E85" s="151"/>
      <c r="F85" s="68"/>
    </row>
    <row r="86" spans="1:6" s="47" customFormat="1" ht="11.25">
      <c r="A86" s="149"/>
      <c r="B86" s="150"/>
      <c r="C86" s="149"/>
      <c r="D86" s="151"/>
      <c r="E86" s="151"/>
      <c r="F86" s="68"/>
    </row>
    <row r="87" spans="1:6" s="47" customFormat="1" ht="11.25">
      <c r="A87" s="149"/>
      <c r="B87" s="150"/>
      <c r="C87" s="149"/>
      <c r="D87" s="151"/>
      <c r="E87" s="151"/>
      <c r="F87" s="68"/>
    </row>
    <row r="88" spans="1:6" s="47" customFormat="1" ht="11.25">
      <c r="A88" s="149"/>
      <c r="B88" s="150"/>
      <c r="C88" s="149"/>
      <c r="D88" s="151"/>
      <c r="E88" s="151"/>
      <c r="F88" s="68"/>
    </row>
    <row r="89" spans="1:6" s="47" customFormat="1" ht="11.25">
      <c r="A89" s="149"/>
      <c r="B89" s="150"/>
      <c r="C89" s="149"/>
      <c r="D89" s="151"/>
      <c r="E89" s="151"/>
      <c r="F89" s="68"/>
    </row>
    <row r="90" spans="1:6" s="47" customFormat="1" ht="11.25">
      <c r="A90" s="149"/>
      <c r="B90" s="150"/>
      <c r="C90" s="149"/>
      <c r="D90" s="151"/>
      <c r="E90" s="151"/>
      <c r="F90" s="68"/>
    </row>
    <row r="91" spans="1:6" s="47" customFormat="1" ht="11.25">
      <c r="A91" s="149"/>
      <c r="B91" s="150"/>
      <c r="C91" s="149"/>
      <c r="D91" s="151"/>
      <c r="E91" s="151"/>
      <c r="F91" s="68"/>
    </row>
    <row r="92" spans="1:6" s="47" customFormat="1" ht="11.25">
      <c r="A92" s="149"/>
      <c r="B92" s="150"/>
      <c r="C92" s="149"/>
      <c r="D92" s="151"/>
      <c r="E92" s="151"/>
      <c r="F92" s="68"/>
    </row>
    <row r="93" spans="1:6" s="47" customFormat="1" ht="11.25">
      <c r="A93" s="149"/>
      <c r="B93" s="150"/>
      <c r="C93" s="149"/>
      <c r="D93" s="151"/>
      <c r="E93" s="151"/>
      <c r="F93" s="68"/>
    </row>
    <row r="94" spans="1:6" s="47" customFormat="1" ht="11.25">
      <c r="A94" s="149"/>
      <c r="B94" s="150"/>
      <c r="C94" s="149"/>
      <c r="D94" s="151"/>
      <c r="E94" s="151"/>
      <c r="F94" s="68"/>
    </row>
    <row r="95" spans="1:6" s="47" customFormat="1" ht="11.25">
      <c r="A95" s="149"/>
      <c r="B95" s="150"/>
      <c r="C95" s="149"/>
      <c r="D95" s="151"/>
      <c r="E95" s="151"/>
      <c r="F95" s="68"/>
    </row>
    <row r="96" spans="1:6" ht="12.75">
      <c r="A96" s="66"/>
      <c r="B96" s="65"/>
      <c r="C96" s="66"/>
      <c r="D96" s="67"/>
      <c r="E96" s="67"/>
      <c r="F96" s="51"/>
    </row>
    <row r="97" spans="1:6" s="15" customFormat="1" ht="12.75">
      <c r="A97" s="116"/>
      <c r="B97" s="133"/>
      <c r="C97" s="143" t="s">
        <v>2</v>
      </c>
      <c r="D97" s="88"/>
      <c r="E97" s="88">
        <f>E15+E20+E24+E28+E39+E48+E57+E66+E76+E81</f>
        <v>11147269</v>
      </c>
      <c r="F97" s="88"/>
    </row>
    <row r="98" spans="4:6" ht="12.75">
      <c r="D98" s="3"/>
      <c r="E98" s="3"/>
      <c r="F98" s="3"/>
    </row>
    <row r="99" ht="12.75">
      <c r="E99" s="3"/>
    </row>
    <row r="100" spans="5:6" ht="12.75">
      <c r="E100" s="3"/>
      <c r="F100" s="3"/>
    </row>
  </sheetData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E17" sqref="E17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40.8515625" style="0" customWidth="1"/>
    <col min="4" max="4" width="12.00390625" style="0" customWidth="1"/>
    <col min="5" max="5" width="12.421875" style="0" customWidth="1"/>
    <col min="6" max="6" width="11.7109375" style="0" customWidth="1"/>
    <col min="8" max="8" width="12.8515625" style="0" customWidth="1"/>
    <col min="9" max="9" width="13.28125" style="0" customWidth="1"/>
    <col min="11" max="11" width="11.7109375" style="0" bestFit="1" customWidth="1"/>
    <col min="13" max="13" width="10.140625" style="0" bestFit="1" customWidth="1"/>
  </cols>
  <sheetData>
    <row r="1" spans="1:6" ht="12.75">
      <c r="A1" s="2"/>
      <c r="B1" s="2"/>
      <c r="C1" s="5"/>
      <c r="D1" s="4"/>
      <c r="E1" s="3"/>
      <c r="F1" s="16" t="s">
        <v>28</v>
      </c>
    </row>
    <row r="2" spans="1:6" ht="12.75">
      <c r="A2" s="2"/>
      <c r="B2" s="2"/>
      <c r="C2" s="5"/>
      <c r="D2" s="4"/>
      <c r="E2" s="3"/>
      <c r="F2" s="16" t="s">
        <v>86</v>
      </c>
    </row>
    <row r="3" spans="1:6" ht="12.75">
      <c r="A3" s="2"/>
      <c r="B3" s="2"/>
      <c r="C3" s="5"/>
      <c r="D3" s="4"/>
      <c r="E3" s="3"/>
      <c r="F3" s="16" t="s">
        <v>80</v>
      </c>
    </row>
    <row r="4" spans="1:6" ht="12.75">
      <c r="A4" s="2"/>
      <c r="B4" s="2"/>
      <c r="C4" s="5"/>
      <c r="D4" s="4"/>
      <c r="E4" s="16"/>
      <c r="F4" s="16" t="s">
        <v>87</v>
      </c>
    </row>
    <row r="5" spans="1:6" ht="12.75">
      <c r="A5" s="2"/>
      <c r="B5" s="2"/>
      <c r="C5" s="5"/>
      <c r="D5" s="4"/>
      <c r="E5" s="4"/>
      <c r="F5" s="16"/>
    </row>
    <row r="6" spans="1:6" ht="12.75">
      <c r="A6" s="2"/>
      <c r="B6" s="2"/>
      <c r="C6" s="5"/>
      <c r="D6" s="4"/>
      <c r="E6" s="4"/>
      <c r="F6" s="16"/>
    </row>
    <row r="7" spans="1:6" ht="12.75">
      <c r="A7" s="2"/>
      <c r="B7" s="2"/>
      <c r="C7" s="5"/>
      <c r="D7" s="3"/>
      <c r="E7" s="3"/>
      <c r="F7" s="3"/>
    </row>
    <row r="8" spans="1:6" ht="12.75">
      <c r="A8" s="2"/>
      <c r="B8" s="2"/>
      <c r="C8" s="5"/>
      <c r="D8" s="3"/>
      <c r="E8" s="3"/>
      <c r="F8" s="3"/>
    </row>
    <row r="9" spans="1:6" ht="12.75">
      <c r="A9" s="2"/>
      <c r="B9" s="2"/>
      <c r="C9" s="5"/>
      <c r="D9" s="3"/>
      <c r="E9" s="3"/>
      <c r="F9" s="3"/>
    </row>
    <row r="10" spans="1:6" ht="12.75">
      <c r="A10" s="22" t="s">
        <v>39</v>
      </c>
      <c r="B10" s="22"/>
      <c r="C10" s="12"/>
      <c r="D10" s="13"/>
      <c r="E10" s="13"/>
      <c r="F10" s="13"/>
    </row>
    <row r="11" spans="1:6" ht="12.75">
      <c r="A11" s="2"/>
      <c r="B11" s="2"/>
      <c r="C11" s="5"/>
      <c r="D11" s="3"/>
      <c r="E11" s="3"/>
      <c r="F11" s="3"/>
    </row>
    <row r="12" spans="1:6" ht="13.5" thickBot="1">
      <c r="A12" s="2"/>
      <c r="B12" s="2"/>
      <c r="C12" s="5"/>
      <c r="D12" s="3"/>
      <c r="E12" s="3"/>
      <c r="F12" s="3"/>
    </row>
    <row r="13" spans="1:6" ht="39" thickBot="1">
      <c r="A13" s="18" t="s">
        <v>1</v>
      </c>
      <c r="B13" s="93" t="s">
        <v>48</v>
      </c>
      <c r="C13" s="19" t="s">
        <v>29</v>
      </c>
      <c r="D13" s="20" t="s">
        <v>36</v>
      </c>
      <c r="E13" s="21" t="s">
        <v>23</v>
      </c>
      <c r="F13" s="170" t="s">
        <v>37</v>
      </c>
    </row>
    <row r="14" spans="1:9" ht="25.5">
      <c r="A14" s="162" t="s">
        <v>30</v>
      </c>
      <c r="B14" s="162"/>
      <c r="C14" s="163" t="s">
        <v>31</v>
      </c>
      <c r="D14" s="164">
        <f>SUM(D15:D16)</f>
        <v>1968148</v>
      </c>
      <c r="E14" s="164">
        <f>SUM(E15:E16)</f>
        <v>-3603821</v>
      </c>
      <c r="F14" s="164">
        <f>SUM(D14:E14)</f>
        <v>-1635673</v>
      </c>
      <c r="H14" s="169"/>
      <c r="I14" s="41"/>
    </row>
    <row r="15" spans="1:13" ht="12.75">
      <c r="A15" s="165"/>
      <c r="B15" s="165"/>
      <c r="C15" s="167" t="s">
        <v>81</v>
      </c>
      <c r="D15" s="68">
        <v>0</v>
      </c>
      <c r="E15" s="68">
        <v>17640</v>
      </c>
      <c r="F15" s="68">
        <f>SUM(D15:E15)</f>
        <v>17640</v>
      </c>
      <c r="H15" s="169"/>
      <c r="I15" s="169"/>
      <c r="J15" s="169"/>
      <c r="K15" s="169"/>
      <c r="L15" s="169"/>
      <c r="M15" s="169"/>
    </row>
    <row r="16" spans="1:8" ht="12.75">
      <c r="A16" s="165"/>
      <c r="B16" s="165"/>
      <c r="C16" s="167" t="s">
        <v>84</v>
      </c>
      <c r="D16" s="68">
        <v>1968148</v>
      </c>
      <c r="E16" s="140">
        <v>-3621461</v>
      </c>
      <c r="F16" s="68">
        <f>SUM(D16:E16)</f>
        <v>-1653313</v>
      </c>
      <c r="H16" s="171"/>
    </row>
    <row r="17" spans="1:8" ht="12.75">
      <c r="A17" s="165"/>
      <c r="B17" s="165"/>
      <c r="C17" s="167"/>
      <c r="D17" s="166"/>
      <c r="E17" s="100"/>
      <c r="F17" s="166"/>
      <c r="H17" s="169"/>
    </row>
    <row r="18" spans="1:8" ht="12.75">
      <c r="A18" s="162"/>
      <c r="B18" s="162"/>
      <c r="C18" s="168" t="s">
        <v>32</v>
      </c>
      <c r="D18" s="164"/>
      <c r="E18" s="164">
        <f>E14</f>
        <v>-3603821</v>
      </c>
      <c r="F18" s="166"/>
      <c r="H18" s="169"/>
    </row>
    <row r="19" ht="12.75">
      <c r="H19" s="169"/>
    </row>
  </sheetData>
  <printOptions/>
  <pageMargins left="0.75" right="0.55" top="1" bottom="1" header="0.5" footer="0.5"/>
  <pageSetup horizontalDpi="600" verticalDpi="600" orientation="portrait" paperSize="9" scale="9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schwindt</cp:lastModifiedBy>
  <cp:lastPrinted>2008-02-12T11:55:47Z</cp:lastPrinted>
  <dcterms:created xsi:type="dcterms:W3CDTF">2001-03-26T08:58:57Z</dcterms:created>
  <dcterms:modified xsi:type="dcterms:W3CDTF">2008-02-22T11:40:43Z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