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780" yWindow="2805" windowWidth="15330" windowHeight="3915" tabRatio="597"/>
  </bookViews>
  <sheets>
    <sheet name="Kulud" sheetId="2" r:id="rId1"/>
  </sheets>
  <definedNames>
    <definedName name="_xlnm._FilterDatabase" localSheetId="0" hidden="1">Kulud!$A$9:$F$64</definedName>
    <definedName name="Prindiala" localSheetId="0">Kulud!$A$1:$F$72</definedName>
    <definedName name="Z_0A51907E_11BE_406B_A1B9_88969CA6E816_.wvu.FilterData" localSheetId="0" hidden="1">Kulud!$A$9:$F$64</definedName>
    <definedName name="Z_11A3944D_ED0C_48FC_910C_A1E1A296D2DD_.wvu.FilterData" localSheetId="0" hidden="1">Kulud!$A$9:$F$64</definedName>
    <definedName name="Z_1D9C041B_13A6_4FAB_86D9_D3C5BC6CA468_.wvu.FilterData" localSheetId="0" hidden="1">Kulud!$A$9:$F$64</definedName>
    <definedName name="Z_1D9C041B_13A6_4FAB_86D9_D3C5BC6CA468_.wvu.PrintArea" localSheetId="0" hidden="1">Kulud!$A$2:$F$64</definedName>
    <definedName name="Z_20987A99_C8D1_45DC_B860_A0155EC5FB67_.wvu.FilterData" localSheetId="0" hidden="1">Kulud!$A$9:$F$64</definedName>
    <definedName name="Z_225EC4A8_B99C_4F1E_A3A6_4017EF47ED71_.wvu.FilterData" localSheetId="0" hidden="1">Kulud!$A$9:$F$64</definedName>
    <definedName name="Z_229551A0_FA67_48E5_8BA8_101DDCC437FD_.wvu.FilterData" localSheetId="0" hidden="1">Kulud!$A$9:$F$64</definedName>
    <definedName name="Z_229551A0_FA67_48E5_8BA8_101DDCC437FD_.wvu.PrintArea" localSheetId="0" hidden="1">Kulud!$A$2:$F$64</definedName>
    <definedName name="Z_271CA1C4_5040_4B3D_A8E2_478F8E15F51E_.wvu.FilterData" localSheetId="0" hidden="1">Kulud!$A$9:$F$64</definedName>
    <definedName name="Z_2AA2B6ED_C014_46B8_A0D3_40DFB1A6561F_.wvu.Cols" localSheetId="0" hidden="1">Kulud!#REF!</definedName>
    <definedName name="Z_2AA2B6ED_C014_46B8_A0D3_40DFB1A6561F_.wvu.FilterData" localSheetId="0" hidden="1">Kulud!$A$9:$C$34</definedName>
    <definedName name="Z_2AA2B6ED_C014_46B8_A0D3_40DFB1A6561F_.wvu.Rows" localSheetId="0" hidden="1">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</definedName>
    <definedName name="Z_2C852389_50B1_477E_8E81_CFF9915A7BC2_.wvu.FilterData" localSheetId="0" hidden="1">Kulud!$A$9:$F$64</definedName>
    <definedName name="Z_3DE3360C_CDE5_4381_BACF_E67BB1C1A5BF_.wvu.FilterData" localSheetId="0" hidden="1">Kulud!$A$9:$F$64</definedName>
    <definedName name="Z_3EDC5865_C159_42E0_B0CF_09FBEF978954_.wvu.FilterData" localSheetId="0" hidden="1">Kulud!$A$9:$F$64</definedName>
    <definedName name="Z_3F0EE04E_8C70_4C8A_80CE_2CAA540877E5_.wvu.FilterData" localSheetId="0" hidden="1">Kulud!$A$9:$F$64</definedName>
    <definedName name="Z_46CC6277_CC07_4955_B97A_E142FEBD58AD_.wvu.FilterData" localSheetId="0" hidden="1">Kulud!$A$9:$F$64</definedName>
    <definedName name="Z_54E798E3_BC50_4940_A246_AE42F5B7B9F5_.wvu.FilterData" localSheetId="0" hidden="1">Kulud!$A$9:$F$64</definedName>
    <definedName name="Z_672CA841_8851_438A_B2ED_18167ECA7D78_.wvu.FilterData" localSheetId="0" hidden="1">Kulud!$A$9:$F$64</definedName>
    <definedName name="Z_744892C1_FA1B_4755_8639_1290509CA0E6_.wvu.FilterData" localSheetId="0" hidden="1">Kulud!$A$9:$F$64</definedName>
    <definedName name="Z_75946B4A_3E2F_47B8_B308_5C5D04550A25_.wvu.FilterData" localSheetId="0" hidden="1">Kulud!$A$9:$F$64</definedName>
    <definedName name="Z_82B2ED07_91CB_48B7_B276_3652D95A4ACC_.wvu.FilterData" localSheetId="0" hidden="1">Kulud!$A$9:$F$64</definedName>
    <definedName name="Z_88EB99EB_37EB_4108_A5A7_B64426519E9C_.wvu.FilterData" localSheetId="0" hidden="1">Kulud!$A$9:$F$64</definedName>
    <definedName name="Z_8AC626AD_02F1_4F45_BE5E_56FE2030E29C_.wvu.FilterData" localSheetId="0" hidden="1">Kulud!$A$9:$F$64</definedName>
    <definedName name="Z_8F0CDDC7_9EE3_410E_A137_E69238FE6B86_.wvu.FilterData" localSheetId="0" hidden="1">Kulud!$A$9:$F$64</definedName>
    <definedName name="Z_9B42BC40_0E41_46B2_9651_25D2F1B5DE8C_.wvu.FilterData" localSheetId="0" hidden="1">Kulud!$A$9:$F$64</definedName>
    <definedName name="Z_9BDCB5A0_74F5_4655_B6EC_AC7334E60712_.wvu.FilterData" localSheetId="0" hidden="1">Kulud!$A$9:$F$64</definedName>
    <definedName name="Z_A8FCA0A0_A61A_4822_9F54_46483D771C0E_.wvu.FilterData" localSheetId="0" hidden="1">Kulud!$A$9:$F$64</definedName>
    <definedName name="Z_A91789A7_B8B1_4F54_B7A4_EC0845CF7AF1_.wvu.FilterData" localSheetId="0" hidden="1">Kulud!$A$9:$F$64</definedName>
    <definedName name="Z_AB50657C_E29B_11D7_B6ED_00600879C512_.wvu.FilterData" localSheetId="0" hidden="1">Kulud!$A$9:$C$34</definedName>
    <definedName name="Z_AB50657C_E29B_11D7_B6ED_00600879C512_.wvu.PrintArea" localSheetId="0" hidden="1">Kulud!$A$8:$F$59</definedName>
    <definedName name="Z_AB50657C_E29B_11D7_B6ED_00600879C512_.wvu.Rows" localSheetId="0" hidden="1">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,Kulud!#REF!</definedName>
    <definedName name="Z_AFA9D4C1_117C_41E7_A2ED_CB1EF6C2D3DA_.wvu.FilterData" localSheetId="0" hidden="1">Kulud!$A$9:$F$64</definedName>
    <definedName name="Z_C213F21F_B7AA_4310_B02A_5592E061D822_.wvu.FilterData" localSheetId="0" hidden="1">Kulud!$A$9:$F$64</definedName>
    <definedName name="Z_C3DB57B1_03D0_4DDB_A7EE_C9E3B5DFDE5E_.wvu.FilterData" localSheetId="0" hidden="1">Kulud!$A$9:$F$64</definedName>
    <definedName name="Z_C4A968CA_52D4_4714_AF68_9F1C5206863C_.wvu.FilterData" localSheetId="0" hidden="1">Kulud!$A$9:$F$64</definedName>
    <definedName name="Z_C522938F_F90E_47B9_B73F_AEBE09C38882_.wvu.FilterData" localSheetId="0" hidden="1">Kulud!$A$9:$F$64</definedName>
    <definedName name="Z_C7C270A5_3435_456C_8107_39E06E9ADA06_.wvu.Cols" localSheetId="0" hidden="1">Kulud!#REF!</definedName>
    <definedName name="Z_C7C270A5_3435_456C_8107_39E06E9ADA06_.wvu.FilterData" localSheetId="0" hidden="1">Kulud!$A$9:$F$64</definedName>
    <definedName name="Z_D3D3F57D_3131_44CA_AC70_7A28D2D005AA_.wvu.FilterData" localSheetId="0" hidden="1">Kulud!$A$9:$F$64</definedName>
    <definedName name="Z_D466A48D_E1BA_4453_8FC8_B16EBB13CA0B_.wvu.FilterData" localSheetId="0" hidden="1">Kulud!$A$9:$F$64</definedName>
    <definedName name="Z_D466A48D_E1BA_4453_8FC8_B16EBB13CA0B_.wvu.PrintArea" localSheetId="0" hidden="1">Kulud!$A$2:$F$64</definedName>
    <definedName name="Z_D93C1C81_227B_4BF3_AC4F_5C444867B8A3_.wvu.FilterData" localSheetId="0" hidden="1">Kulud!$A$9:$F$64</definedName>
    <definedName name="Z_DD56B4AB_B2C3_4BFF_B145_A496941C8B84_.wvu.FilterData" localSheetId="0" hidden="1">Kulud!$A$9:$F$64</definedName>
    <definedName name="Z_DE8A470A_634B_4C4A_BE37_5CB515FDC3F4_.wvu.FilterData" localSheetId="0" hidden="1">Kulud!$A$9:$F$64</definedName>
    <definedName name="Z_DE8A470A_634B_4C4A_BE37_5CB515FDC3F4_.wvu.PrintArea" localSheetId="0" hidden="1">Kulud!$A$2:$F$64</definedName>
    <definedName name="Z_F780C22A_BE67_464D_83BC_2B80D2DAD8D8_.wvu.FilterData" localSheetId="0" hidden="1">Kulud!$A$9:$F$64</definedName>
    <definedName name="Z_F8DD01A5_4DB9_4FB2_B488_C890F22DCE85_.wvu.FilterData" localSheetId="0" hidden="1">Kulud!$A$9:$F$64</definedName>
    <definedName name="Z_FBD0B89B_B0B6_4964_B3AF_EC2FF7D7A6B0_.wvu.FilterData" localSheetId="0" hidden="1">Kulud!$A$9:$F$64</definedName>
  </definedNames>
  <calcPr calcId="114210"/>
  <customWorkbookViews>
    <customWorkbookView name="Martin Schwindt - Eravaade" guid="{D466A48D-E1BA-4453-8FC8-B16EBB13CA0B}" mergeInterval="0" personalView="1" maximized="1" windowWidth="1148" windowHeight="688" tabRatio="597" activeSheetId="3"/>
    <customWorkbookView name="Ingrid Danilov - Personal View" guid="{744892C1-FA1B-4755-8639-1290509CA0E6}" mergeInterval="0" personalView="1" maximized="1" xWindow="2" yWindow="105" windowWidth="1276" windowHeight="838" tabRatio="601" activeSheetId="2"/>
    <customWorkbookView name="Eve Lemmsalu - Eravaade" guid="{DB7AF959-0E51-4A5C-BD17-FD444263FFB0}" mergeInterval="0" personalView="1" maximized="1" windowWidth="1020" windowHeight="557" tabRatio="597" activeSheetId="2" showFormulaBar="0"/>
    <customWorkbookView name="Eva Palm - Eravaade" guid="{229551A0-FA67-48E5-8BA8-101DDCC437FD}" mergeInterval="0" personalView="1" maximized="1" windowWidth="1020" windowHeight="596" tabRatio="601" activeSheetId="5"/>
    <customWorkbookView name="Maret Limmer - Eravaade" guid="{DE8A470A-634B-4C4A-BE37-5CB515FDC3F4}" mergeInterval="0" personalView="1" maximized="1" windowWidth="1012" windowHeight="583" tabRatio="601" activeSheetId="4"/>
    <customWorkbookView name="helgi - Eravaade" guid="{3F0EE04E-8C70-4C8A-80CE-2CAA540877E5}" mergeInterval="0" personalView="1" maximized="1" windowWidth="1020" windowHeight="592" tabRatio="601" activeSheetId="4"/>
    <customWorkbookView name="Ene Merendi - Eravaade" guid="{C213F21F-B7AA-4310-B02A-5592E061D822}" mergeInterval="0" personalView="1" maximized="1" windowWidth="1020" windowHeight="592" tabRatio="601" activeSheetId="4"/>
    <customWorkbookView name="Sirje Loodma - Eravaade" guid="{1D9C041B-13A6-4FAB-86D9-D3C5BC6CA468}" mergeInterval="0" personalView="1" maximized="1" windowWidth="1020" windowHeight="618" tabRatio="601" activeSheetId="3"/>
    <customWorkbookView name="Külli Õunapuu - Eravaade" guid="{C2D9C388-BF5D-4CC1-BFCB-0849CF2C2741}" mergeInterval="0" personalView="1" maximized="1" windowWidth="1020" windowHeight="566" tabRatio="601" activeSheetId="3"/>
    <customWorkbookView name="Anne - Personal View" guid="{AB50657C-E29B-11D7-B6ED-00600879C512}" mergeInterval="0" personalView="1" maximized="1" windowWidth="1020" windowHeight="579" activeSheetId="1"/>
    <customWorkbookView name="schwindt - Personal View" guid="{2AA2B6ED-C014-46B8-A0D3-40DFB1A6561F}" mergeInterval="0" personalView="1" maximized="1" windowWidth="1020" windowHeight="623" activeSheetId="2"/>
    <customWorkbookView name="lea - Personal View" guid="{9BDCB5A0-74F5-4655-B6EC-AC7334E60712}" mergeInterval="0" personalView="1" xWindow="187" yWindow="31" windowWidth="814" windowHeight="573" tabRatio="601" activeSheetId="3"/>
    <customWorkbookView name="Ene Sõer - Eravaade" guid="{8E300CA9-C5ED-4B25-8BDC-21FB1FAFB7D8}" mergeInterval="0" personalView="1" maximized="1" windowWidth="983" windowHeight="548" tabRatio="601" activeSheetId="4"/>
    <customWorkbookView name="schwindt - Eravaade" guid="{C7C270A5-3435-456C-8107-39E06E9ADA06}" mergeInterval="0" personalView="1" maximized="1" windowWidth="1122" windowHeight="672" tabRatio="597" activeSheetId="1"/>
    <customWorkbookView name="talis - Eravaade" guid="{9AEBA587-1F63-4C9B-B179-9649FAF55DC0}" mergeInterval="0" personalView="1" maximized="1" windowWidth="1020" windowHeight="556" tabRatio="601" activeSheetId="2"/>
    <customWorkbookView name="Your User Name - Eravaade" guid="{AFA9D4C1-117C-41E7-A2ED-CB1EF6C2D3DA}" mergeInterval="0" personalView="1" maximized="1" xWindow="1" yWindow="1" windowWidth="990" windowHeight="524" tabRatio="601" activeSheetId="5"/>
    <customWorkbookView name="Ain Iro - Eravaade" guid="{82B2ED07-91CB-48B7-B276-3652D95A4ACC}" mergeInterval="0" personalView="1" maximized="1" windowWidth="1020" windowHeight="517" tabRatio="601" activeSheetId="1"/>
  </customWorkbookViews>
</workbook>
</file>

<file path=xl/calcChain.xml><?xml version="1.0" encoding="utf-8"?>
<calcChain xmlns="http://schemas.openxmlformats.org/spreadsheetml/2006/main">
  <c r="F57" i="2"/>
  <c r="F58"/>
  <c r="D64"/>
  <c r="E36"/>
  <c r="F37"/>
  <c r="F42"/>
  <c r="F41"/>
  <c r="E45"/>
  <c r="D45"/>
  <c r="E40"/>
  <c r="E39"/>
  <c r="E44"/>
  <c r="F46"/>
  <c r="F47"/>
  <c r="F48"/>
  <c r="F49"/>
  <c r="F45"/>
  <c r="E64"/>
  <c r="E35"/>
  <c r="F40"/>
  <c r="F64"/>
  <c r="E55"/>
  <c r="E51"/>
  <c r="F52"/>
  <c r="F56"/>
  <c r="F55"/>
  <c r="E12"/>
  <c r="F13"/>
  <c r="F14"/>
  <c r="D12"/>
  <c r="D63"/>
  <c r="E18"/>
  <c r="E17"/>
  <c r="E16"/>
  <c r="F19"/>
  <c r="F20"/>
  <c r="F21"/>
  <c r="F22"/>
  <c r="F23"/>
  <c r="F18"/>
  <c r="E30"/>
  <c r="F30"/>
  <c r="F31"/>
  <c r="F32"/>
  <c r="F33"/>
  <c r="E26"/>
  <c r="F26"/>
  <c r="F27"/>
  <c r="F28"/>
  <c r="E25"/>
  <c r="E63"/>
  <c r="E62"/>
  <c r="E54"/>
  <c r="E50"/>
  <c r="F12"/>
  <c r="F63"/>
  <c r="E11"/>
  <c r="E10"/>
  <c r="E29"/>
  <c r="E24"/>
  <c r="E9"/>
</calcChain>
</file>

<file path=xl/sharedStrings.xml><?xml version="1.0" encoding="utf-8"?>
<sst xmlns="http://schemas.openxmlformats.org/spreadsheetml/2006/main" count="89" uniqueCount="69">
  <si>
    <t>55</t>
  </si>
  <si>
    <t>08</t>
  </si>
  <si>
    <t>KULUD MAJANDUSLIKU SISU (artiklite) JÄRGI KOKKU</t>
  </si>
  <si>
    <t>Kinnitatud</t>
  </si>
  <si>
    <t>Artikkel</t>
  </si>
  <si>
    <t>Tegevusala</t>
  </si>
  <si>
    <t>Kululiik</t>
  </si>
  <si>
    <t>Majandamiskulu kokku</t>
  </si>
  <si>
    <t>Haapsalu Linnavolikogu</t>
  </si>
  <si>
    <t>KULUD TEGEVUSALADE JÄRGI</t>
  </si>
  <si>
    <t>Sotsiaalne kaitse</t>
  </si>
  <si>
    <t xml:space="preserve">Majandamiskulud </t>
  </si>
  <si>
    <t>2011 MUUDETUD Eelarve</t>
  </si>
  <si>
    <t xml:space="preserve">28.10.2011 määrusega nr </t>
  </si>
  <si>
    <t>Haapsalu linna 2011. aasta eelarve muutmine</t>
  </si>
  <si>
    <t>06602</t>
  </si>
  <si>
    <t>Kalmistud</t>
  </si>
  <si>
    <t xml:space="preserve"> -Kalmistute inventariseerimised, kalmistu register</t>
  </si>
  <si>
    <t>Eelarve muutmine</t>
  </si>
  <si>
    <t>06</t>
  </si>
  <si>
    <t>Elamu- ja kommunaalmajandus</t>
  </si>
  <si>
    <t>06603</t>
  </si>
  <si>
    <t>Hulkuvate loomadega seotud tegevused</t>
  </si>
  <si>
    <t>45</t>
  </si>
  <si>
    <t>Eraldised</t>
  </si>
  <si>
    <t>Majandamiskulud</t>
  </si>
  <si>
    <t xml:space="preserve"> -Lemmiklooma registri haldamine </t>
  </si>
  <si>
    <t xml:space="preserve"> -Lemmiklooma registri teavituskampaania</t>
  </si>
  <si>
    <t xml:space="preserve"> -Hulkuvate loomade püüdmine ja hoidmine</t>
  </si>
  <si>
    <t>05100</t>
  </si>
  <si>
    <t>Jäätmekäitlus (prügimajandus)</t>
  </si>
  <si>
    <t>05</t>
  </si>
  <si>
    <t>Keskkonnakaitse</t>
  </si>
  <si>
    <t>04511</t>
  </si>
  <si>
    <t>Liikluskorraldus</t>
  </si>
  <si>
    <t xml:space="preserve">-Tänavate märgistamine, liiklusmärkide paigaldamine, lisaks kurtide valgusfoori helisignaal </t>
  </si>
  <si>
    <t>-Tänavasildid</t>
  </si>
  <si>
    <t xml:space="preserve"> -Kalmistute hooldus (Kesklinna- ja Metsakalmistu leping)</t>
  </si>
  <si>
    <t xml:space="preserve"> -Prügivedu</t>
  </si>
  <si>
    <t xml:space="preserve"> -Kevad ja sügiskoristuse kampaaniad</t>
  </si>
  <si>
    <t xml:space="preserve"> -Jäätmekäitlussüsteemid (jäätmeregister, arendus)</t>
  </si>
  <si>
    <t xml:space="preserve"> -Inventar jäätmekäitluse arendamiseks(90 prügikasti)</t>
  </si>
  <si>
    <t xml:space="preserve"> -Jäätmejaama haldamine</t>
  </si>
  <si>
    <t>04</t>
  </si>
  <si>
    <t>Majandus</t>
  </si>
  <si>
    <t xml:space="preserve">2011 KINNITATUD Eelarve </t>
  </si>
  <si>
    <t>10200</t>
  </si>
  <si>
    <t>10201</t>
  </si>
  <si>
    <t>Eakate sotsiaalne kaitse</t>
  </si>
  <si>
    <t>Omavalitsustelt ostetud Sotsiaalhoolekande teenus hooldekodudes</t>
  </si>
  <si>
    <t>Haapsalu Sotsiaalmaja</t>
  </si>
  <si>
    <t>10</t>
  </si>
  <si>
    <t>08107</t>
  </si>
  <si>
    <t>Noorsootöö ja noortekeskused</t>
  </si>
  <si>
    <t xml:space="preserve"> -Avatud Noortekeskus ANK- Kastani </t>
  </si>
  <si>
    <t>- Muu Huvitegevuse toetamine</t>
  </si>
  <si>
    <t>08106</t>
  </si>
  <si>
    <t>Haapsalu Noorte Huvikeskus</t>
  </si>
  <si>
    <t>08109</t>
  </si>
  <si>
    <t>Vabaaja- ja spordiüritused</t>
  </si>
  <si>
    <t xml:space="preserve"> -Laste ja noorte suvine töölaager</t>
  </si>
  <si>
    <t xml:space="preserve"> -Haapsalu Noorteaktiiv</t>
  </si>
  <si>
    <t xml:space="preserve"> -Noorsoovahetus sõpruslinnadega</t>
  </si>
  <si>
    <t xml:space="preserve"> -Laulu- ja tantsupeo transport</t>
  </si>
  <si>
    <t>Vaba aeg, kultuur</t>
  </si>
  <si>
    <t>Eraldised kokku</t>
  </si>
  <si>
    <t xml:space="preserve">Täiendava bussiliin pühapäeviti kalmistule </t>
  </si>
  <si>
    <t>Sõidusoodustused pensionäridele</t>
  </si>
  <si>
    <t>LISA 1</t>
  </si>
</sst>
</file>

<file path=xl/styles.xml><?xml version="1.0" encoding="utf-8"?>
<styleSheet xmlns="http://schemas.openxmlformats.org/spreadsheetml/2006/main">
  <numFmts count="1">
    <numFmt numFmtId="43" formatCode="_-* #,##0.00\ _k_r_-;\-* #,##0.00\ _k_r_-;_-* &quot;-&quot;??\ _k_r_-;_-@_-"/>
  </numFmts>
  <fonts count="29">
    <font>
      <sz val="10"/>
      <name val="Arial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  <charset val="186"/>
    </font>
    <font>
      <sz val="10"/>
      <color indexed="12"/>
      <name val="Times New Roman"/>
      <family val="1"/>
      <charset val="186"/>
    </font>
    <font>
      <sz val="12"/>
      <color indexed="12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indexed="10"/>
      <name val="Arial"/>
      <family val="2"/>
    </font>
    <font>
      <sz val="10"/>
      <color indexed="10"/>
      <name val="Times New Roman"/>
      <family val="1"/>
      <charset val="186"/>
    </font>
    <font>
      <sz val="10"/>
      <color indexed="30"/>
      <name val="Arial"/>
      <family val="2"/>
    </font>
    <font>
      <sz val="10"/>
      <color indexed="30"/>
      <name val="Times New Roman"/>
      <family val="1"/>
      <charset val="186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Times New Roman"/>
      <family val="1"/>
      <charset val="186"/>
    </font>
    <font>
      <sz val="10"/>
      <name val="Arial"/>
      <charset val="186"/>
    </font>
    <font>
      <b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  <charset val="186"/>
    </font>
    <font>
      <i/>
      <sz val="9"/>
      <name val="Arial"/>
      <family val="2"/>
      <charset val="186"/>
    </font>
    <font>
      <sz val="9"/>
      <name val="Arial"/>
      <family val="2"/>
    </font>
    <font>
      <sz val="12"/>
      <name val="Arial"/>
      <family val="2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3" fillId="0" borderId="0" xfId="0" applyFont="1"/>
    <xf numFmtId="3" fontId="2" fillId="0" borderId="0" xfId="0" applyNumberFormat="1" applyFont="1"/>
    <xf numFmtId="0" fontId="4" fillId="0" borderId="0" xfId="0" applyFont="1"/>
    <xf numFmtId="0" fontId="8" fillId="0" borderId="0" xfId="0" applyFont="1"/>
    <xf numFmtId="0" fontId="5" fillId="0" borderId="0" xfId="0" applyFont="1"/>
    <xf numFmtId="49" fontId="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8" fillId="0" borderId="0" xfId="0" applyNumberFormat="1" applyFont="1" applyAlignment="1"/>
    <xf numFmtId="0" fontId="6" fillId="0" borderId="0" xfId="0" applyFont="1"/>
    <xf numFmtId="0" fontId="9" fillId="0" borderId="0" xfId="0" applyFont="1"/>
    <xf numFmtId="3" fontId="4" fillId="0" borderId="0" xfId="0" applyNumberFormat="1" applyFont="1" applyAlignment="1">
      <alignment horizontal="right"/>
    </xf>
    <xf numFmtId="0" fontId="10" fillId="0" borderId="0" xfId="0" applyFont="1"/>
    <xf numFmtId="14" fontId="4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14" fontId="12" fillId="0" borderId="0" xfId="0" applyNumberFormat="1" applyFont="1" applyAlignment="1">
      <alignment horizontal="right"/>
    </xf>
    <xf numFmtId="3" fontId="13" fillId="0" borderId="0" xfId="0" applyNumberFormat="1" applyFont="1"/>
    <xf numFmtId="3" fontId="14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right"/>
    </xf>
    <xf numFmtId="3" fontId="15" fillId="0" borderId="0" xfId="0" applyNumberFormat="1" applyFont="1"/>
    <xf numFmtId="49" fontId="4" fillId="0" borderId="0" xfId="0" applyNumberFormat="1" applyFont="1"/>
    <xf numFmtId="0" fontId="1" fillId="0" borderId="0" xfId="0" applyFont="1"/>
    <xf numFmtId="3" fontId="16" fillId="0" borderId="1" xfId="2" applyNumberFormat="1" applyFont="1" applyFill="1" applyBorder="1" applyProtection="1"/>
    <xf numFmtId="0" fontId="17" fillId="0" borderId="0" xfId="0" applyFont="1"/>
    <xf numFmtId="14" fontId="17" fillId="0" borderId="0" xfId="0" applyNumberFormat="1" applyFont="1" applyAlignment="1">
      <alignment horizontal="right"/>
    </xf>
    <xf numFmtId="49" fontId="17" fillId="0" borderId="0" xfId="0" applyNumberFormat="1" applyFont="1"/>
    <xf numFmtId="49" fontId="16" fillId="0" borderId="1" xfId="2" applyNumberFormat="1" applyFont="1" applyFill="1" applyBorder="1" applyAlignment="1">
      <alignment horizontal="left"/>
    </xf>
    <xf numFmtId="49" fontId="16" fillId="0" borderId="1" xfId="2" applyNumberFormat="1" applyFont="1" applyFill="1" applyBorder="1" applyAlignment="1"/>
    <xf numFmtId="49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Alignment="1"/>
    <xf numFmtId="3" fontId="18" fillId="0" borderId="0" xfId="0" applyNumberFormat="1" applyFont="1" applyBorder="1"/>
    <xf numFmtId="49" fontId="20" fillId="0" borderId="1" xfId="0" applyNumberFormat="1" applyFont="1" applyFill="1" applyBorder="1" applyAlignment="1">
      <alignment horizontal="left"/>
    </xf>
    <xf numFmtId="3" fontId="20" fillId="0" borderId="1" xfId="0" applyNumberFormat="1" applyFont="1" applyFill="1" applyBorder="1"/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3" fontId="4" fillId="0" borderId="1" xfId="0" applyNumberFormat="1" applyFont="1" applyBorder="1"/>
    <xf numFmtId="49" fontId="21" fillId="0" borderId="2" xfId="0" applyNumberFormat="1" applyFont="1" applyBorder="1" applyAlignment="1">
      <alignment wrapText="1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wrapText="1"/>
    </xf>
    <xf numFmtId="49" fontId="21" fillId="0" borderId="1" xfId="0" applyNumberFormat="1" applyFont="1" applyFill="1" applyBorder="1" applyAlignment="1">
      <alignment horizontal="center"/>
    </xf>
    <xf numFmtId="49" fontId="21" fillId="0" borderId="1" xfId="2" applyNumberFormat="1" applyFont="1" applyFill="1" applyBorder="1" applyAlignment="1">
      <alignment wrapText="1"/>
    </xf>
    <xf numFmtId="3" fontId="21" fillId="0" borderId="1" xfId="0" applyNumberFormat="1" applyFont="1" applyFill="1" applyBorder="1"/>
    <xf numFmtId="49" fontId="20" fillId="2" borderId="1" xfId="2" applyNumberFormat="1" applyFont="1" applyFill="1" applyBorder="1" applyAlignment="1">
      <alignment horizontal="left"/>
    </xf>
    <xf numFmtId="49" fontId="20" fillId="2" borderId="1" xfId="2" applyNumberFormat="1" applyFont="1" applyFill="1" applyBorder="1" applyAlignment="1">
      <alignment horizontal="center"/>
    </xf>
    <xf numFmtId="49" fontId="20" fillId="2" borderId="1" xfId="2" applyNumberFormat="1" applyFont="1" applyFill="1" applyBorder="1" applyAlignment="1"/>
    <xf numFmtId="3" fontId="20" fillId="2" borderId="1" xfId="0" applyNumberFormat="1" applyFont="1" applyFill="1" applyBorder="1" applyProtection="1"/>
    <xf numFmtId="49" fontId="20" fillId="0" borderId="1" xfId="2" applyNumberFormat="1" applyFont="1" applyFill="1" applyBorder="1" applyAlignment="1">
      <alignment horizontal="left"/>
    </xf>
    <xf numFmtId="49" fontId="20" fillId="0" borderId="1" xfId="2" applyNumberFormat="1" applyFont="1" applyFill="1" applyBorder="1" applyAlignment="1">
      <alignment horizontal="center"/>
    </xf>
    <xf numFmtId="49" fontId="20" fillId="0" borderId="1" xfId="2" applyNumberFormat="1" applyFont="1" applyFill="1" applyBorder="1" applyAlignment="1"/>
    <xf numFmtId="3" fontId="20" fillId="0" borderId="1" xfId="0" applyNumberFormat="1" applyFont="1" applyFill="1" applyBorder="1" applyProtection="1"/>
    <xf numFmtId="3" fontId="7" fillId="0" borderId="1" xfId="0" applyNumberFormat="1" applyFont="1" applyFill="1" applyBorder="1" applyProtection="1"/>
    <xf numFmtId="49" fontId="4" fillId="0" borderId="1" xfId="2" applyNumberFormat="1" applyFont="1" applyFill="1" applyBorder="1" applyAlignment="1">
      <alignment horizontal="left"/>
    </xf>
    <xf numFmtId="49" fontId="20" fillId="0" borderId="1" xfId="0" applyNumberFormat="1" applyFont="1" applyBorder="1" applyAlignment="1">
      <alignment horizontal="left"/>
    </xf>
    <xf numFmtId="49" fontId="20" fillId="0" borderId="1" xfId="0" applyNumberFormat="1" applyFont="1" applyBorder="1" applyAlignment="1">
      <alignment horizontal="center"/>
    </xf>
    <xf numFmtId="49" fontId="20" fillId="0" borderId="1" xfId="2" applyNumberFormat="1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left"/>
    </xf>
    <xf numFmtId="49" fontId="23" fillId="0" borderId="1" xfId="0" applyNumberFormat="1" applyFont="1" applyBorder="1" applyAlignment="1">
      <alignment horizontal="center"/>
    </xf>
    <xf numFmtId="3" fontId="24" fillId="0" borderId="1" xfId="0" applyNumberFormat="1" applyFont="1" applyFill="1" applyBorder="1" applyProtection="1"/>
    <xf numFmtId="3" fontId="25" fillId="0" borderId="1" xfId="0" applyNumberFormat="1" applyFont="1" applyFill="1" applyBorder="1" applyProtection="1"/>
    <xf numFmtId="3" fontId="11" fillId="0" borderId="1" xfId="0" applyNumberFormat="1" applyFont="1" applyFill="1" applyBorder="1" applyProtection="1"/>
    <xf numFmtId="49" fontId="20" fillId="0" borderId="2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wrapText="1"/>
    </xf>
    <xf numFmtId="49" fontId="26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/>
    <xf numFmtId="3" fontId="24" fillId="0" borderId="1" xfId="0" applyNumberFormat="1" applyFont="1" applyBorder="1"/>
    <xf numFmtId="3" fontId="20" fillId="0" borderId="1" xfId="2" applyNumberFormat="1" applyFont="1" applyFill="1" applyBorder="1" applyProtection="1"/>
    <xf numFmtId="3" fontId="22" fillId="0" borderId="1" xfId="2" applyNumberFormat="1" applyFont="1" applyFill="1" applyBorder="1" applyProtection="1"/>
    <xf numFmtId="3" fontId="7" fillId="0" borderId="1" xfId="2" applyNumberFormat="1" applyFont="1" applyFill="1" applyBorder="1" applyProtection="1"/>
    <xf numFmtId="3" fontId="24" fillId="0" borderId="1" xfId="2" applyNumberFormat="1" applyFont="1" applyFill="1" applyBorder="1" applyProtection="1"/>
    <xf numFmtId="49" fontId="20" fillId="3" borderId="1" xfId="2" applyNumberFormat="1" applyFont="1" applyFill="1" applyBorder="1" applyAlignment="1">
      <alignment horizontal="left"/>
    </xf>
    <xf numFmtId="49" fontId="20" fillId="3" borderId="1" xfId="2" applyNumberFormat="1" applyFont="1" applyFill="1" applyBorder="1" applyAlignment="1"/>
    <xf numFmtId="3" fontId="20" fillId="3" borderId="1" xfId="2" applyNumberFormat="1" applyFont="1" applyFill="1" applyBorder="1" applyProtection="1"/>
    <xf numFmtId="49" fontId="20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wrapText="1"/>
    </xf>
    <xf numFmtId="49" fontId="21" fillId="0" borderId="1" xfId="0" applyNumberFormat="1" applyFont="1" applyBorder="1" applyAlignment="1">
      <alignment wrapText="1"/>
    </xf>
    <xf numFmtId="3" fontId="4" fillId="0" borderId="1" xfId="2" applyNumberFormat="1" applyFont="1" applyFill="1" applyBorder="1" applyProtection="1"/>
    <xf numFmtId="0" fontId="27" fillId="0" borderId="0" xfId="0" applyFont="1"/>
    <xf numFmtId="3" fontId="4" fillId="0" borderId="0" xfId="0" applyNumberFormat="1" applyFont="1"/>
    <xf numFmtId="0" fontId="28" fillId="0" borderId="0" xfId="0" applyFont="1"/>
    <xf numFmtId="49" fontId="27" fillId="0" borderId="0" xfId="0" applyNumberFormat="1" applyFont="1" applyBorder="1" applyAlignment="1">
      <alignment horizontal="left"/>
    </xf>
    <xf numFmtId="49" fontId="27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/>
    <xf numFmtId="3" fontId="20" fillId="0" borderId="0" xfId="2" applyNumberFormat="1" applyFont="1" applyFill="1" applyBorder="1" applyProtection="1"/>
    <xf numFmtId="49" fontId="4" fillId="0" borderId="1" xfId="0" applyNumberFormat="1" applyFont="1" applyBorder="1" applyAlignment="1">
      <alignment horizontal="center" textRotation="90"/>
    </xf>
    <xf numFmtId="49" fontId="4" fillId="0" borderId="4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wrapText="1"/>
    </xf>
    <xf numFmtId="49" fontId="4" fillId="0" borderId="0" xfId="2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26" fillId="0" borderId="1" xfId="2" applyNumberFormat="1" applyFont="1" applyFill="1" applyBorder="1" applyAlignment="1">
      <alignment horizontal="left"/>
    </xf>
    <xf numFmtId="49" fontId="20" fillId="0" borderId="2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wrapText="1"/>
    </xf>
    <xf numFmtId="49" fontId="20" fillId="3" borderId="2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Protection="1"/>
    <xf numFmtId="49" fontId="11" fillId="3" borderId="1" xfId="2" applyNumberFormat="1" applyFont="1" applyFill="1" applyBorder="1" applyAlignment="1">
      <alignment horizontal="left"/>
    </xf>
    <xf numFmtId="49" fontId="11" fillId="3" borderId="2" xfId="0" applyNumberFormat="1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21" fillId="0" borderId="1" xfId="0" applyNumberFormat="1" applyFont="1" applyFill="1" applyBorder="1" applyAlignment="1">
      <alignment wrapText="1"/>
    </xf>
    <xf numFmtId="3" fontId="20" fillId="0" borderId="1" xfId="1" applyNumberFormat="1" applyFont="1" applyFill="1" applyBorder="1" applyAlignment="1">
      <alignment horizontal="right"/>
    </xf>
    <xf numFmtId="3" fontId="4" fillId="0" borderId="1" xfId="0" applyNumberFormat="1" applyFont="1" applyBorder="1" applyAlignment="1"/>
    <xf numFmtId="3" fontId="21" fillId="0" borderId="1" xfId="0" applyNumberFormat="1" applyFont="1" applyBorder="1" applyAlignment="1"/>
    <xf numFmtId="49" fontId="4" fillId="0" borderId="1" xfId="0" applyNumberFormat="1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right"/>
    </xf>
    <xf numFmtId="49" fontId="21" fillId="0" borderId="1" xfId="2" applyNumberFormat="1" applyFont="1" applyFill="1" applyBorder="1" applyAlignment="1">
      <alignment horizontal="left"/>
    </xf>
    <xf numFmtId="49" fontId="21" fillId="0" borderId="1" xfId="0" applyNumberFormat="1" applyFont="1" applyFill="1" applyBorder="1" applyAlignment="1">
      <alignment horizontal="left" wrapText="1"/>
    </xf>
    <xf numFmtId="3" fontId="20" fillId="0" borderId="1" xfId="0" applyNumberFormat="1" applyFont="1" applyFill="1" applyBorder="1" applyProtection="1">
      <protection locked="0"/>
    </xf>
    <xf numFmtId="3" fontId="21" fillId="0" borderId="1" xfId="1" applyNumberFormat="1" applyFont="1" applyBorder="1" applyAlignment="1" applyProtection="1">
      <alignment horizontal="right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3" fontId="25" fillId="0" borderId="1" xfId="1" applyNumberFormat="1" applyFont="1" applyBorder="1" applyAlignment="1" applyProtection="1">
      <alignment horizontal="right"/>
      <protection locked="0"/>
    </xf>
    <xf numFmtId="49" fontId="21" fillId="0" borderId="2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49" fontId="20" fillId="3" borderId="2" xfId="0" applyNumberFormat="1" applyFont="1" applyFill="1" applyBorder="1" applyAlignment="1">
      <alignment wrapText="1"/>
    </xf>
    <xf numFmtId="49" fontId="20" fillId="0" borderId="1" xfId="0" applyNumberFormat="1" applyFont="1" applyBorder="1" applyAlignment="1">
      <alignment horizontal="left" wrapText="1"/>
    </xf>
    <xf numFmtId="3" fontId="20" fillId="0" borderId="1" xfId="0" applyNumberFormat="1" applyFont="1" applyBorder="1"/>
    <xf numFmtId="49" fontId="4" fillId="0" borderId="1" xfId="0" applyNumberFormat="1" applyFont="1" applyBorder="1" applyAlignment="1"/>
    <xf numFmtId="49" fontId="21" fillId="0" borderId="0" xfId="2" applyNumberFormat="1" applyFont="1" applyFill="1" applyBorder="1" applyAlignment="1">
      <alignment wrapText="1"/>
    </xf>
    <xf numFmtId="3" fontId="24" fillId="0" borderId="0" xfId="0" applyNumberFormat="1" applyFont="1" applyFill="1" applyBorder="1" applyProtection="1"/>
    <xf numFmtId="3" fontId="21" fillId="0" borderId="1" xfId="0" applyNumberFormat="1" applyFont="1" applyFill="1" applyBorder="1" applyProtection="1">
      <protection locked="0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F76"/>
  <sheetViews>
    <sheetView tabSelected="1" zoomScaleNormal="100" workbookViewId="0">
      <selection activeCell="D3" sqref="D3"/>
    </sheetView>
  </sheetViews>
  <sheetFormatPr defaultRowHeight="12.75"/>
  <cols>
    <col min="1" max="1" width="5.7109375" style="7" customWidth="1"/>
    <col min="2" max="2" width="4.7109375" style="6" customWidth="1"/>
    <col min="3" max="3" width="44.7109375" style="8" customWidth="1"/>
    <col min="4" max="4" width="11.7109375" style="19" customWidth="1"/>
    <col min="5" max="5" width="11.7109375" style="16" customWidth="1"/>
    <col min="6" max="6" width="11.7109375" style="2" customWidth="1"/>
    <col min="7" max="16384" width="9.140625" style="4"/>
  </cols>
  <sheetData>
    <row r="1" spans="1:6">
      <c r="F1" s="11" t="s">
        <v>68</v>
      </c>
    </row>
    <row r="2" spans="1:6" s="10" customFormat="1" ht="13.5" customHeight="1">
      <c r="A2" s="3"/>
      <c r="B2" s="3"/>
      <c r="C2" s="20"/>
      <c r="D2" s="17"/>
      <c r="E2" s="14"/>
      <c r="F2" s="11" t="s">
        <v>3</v>
      </c>
    </row>
    <row r="3" spans="1:6" s="10" customFormat="1" ht="13.5" customHeight="1">
      <c r="A3" s="3"/>
      <c r="B3" s="3"/>
      <c r="C3" s="20"/>
      <c r="D3" s="17"/>
      <c r="E3" s="14"/>
      <c r="F3" s="11" t="s">
        <v>8</v>
      </c>
    </row>
    <row r="4" spans="1:6" s="10" customFormat="1" ht="13.5" customHeight="1">
      <c r="A4" s="3"/>
      <c r="B4" s="3"/>
      <c r="C4" s="20"/>
      <c r="D4" s="18"/>
      <c r="E4" s="15"/>
      <c r="F4" s="13" t="s">
        <v>13</v>
      </c>
    </row>
    <row r="5" spans="1:6" s="10" customFormat="1" ht="13.5" customHeight="1">
      <c r="A5" s="23"/>
      <c r="B5" s="23"/>
      <c r="C5" s="25"/>
      <c r="D5" s="24"/>
      <c r="E5" s="24"/>
      <c r="F5" s="24"/>
    </row>
    <row r="6" spans="1:6" s="87" customFormat="1" ht="13.5" customHeight="1">
      <c r="A6" s="85" t="s">
        <v>14</v>
      </c>
      <c r="B6" s="3"/>
      <c r="C6" s="20"/>
      <c r="D6" s="3"/>
      <c r="E6" s="86"/>
      <c r="F6" s="3"/>
    </row>
    <row r="7" spans="1:6" s="87" customFormat="1" ht="13.5" customHeight="1">
      <c r="A7" s="88"/>
      <c r="B7" s="89"/>
      <c r="C7" s="90"/>
      <c r="D7" s="91"/>
      <c r="E7" s="91"/>
      <c r="F7" s="91"/>
    </row>
    <row r="8" spans="1:6" s="94" customFormat="1" ht="54" customHeight="1">
      <c r="A8" s="92" t="s">
        <v>5</v>
      </c>
      <c r="B8" s="92" t="s">
        <v>4</v>
      </c>
      <c r="C8" s="58" t="s">
        <v>6</v>
      </c>
      <c r="D8" s="93" t="s">
        <v>45</v>
      </c>
      <c r="E8" s="93" t="s">
        <v>18</v>
      </c>
      <c r="F8" s="93" t="s">
        <v>12</v>
      </c>
    </row>
    <row r="9" spans="1:6" s="21" customFormat="1">
      <c r="A9" s="49">
        <v>4</v>
      </c>
      <c r="B9" s="49"/>
      <c r="C9" s="51" t="s">
        <v>9</v>
      </c>
      <c r="D9" s="71"/>
      <c r="E9" s="71">
        <f>E10+E16+E24+E35+E50</f>
        <v>0</v>
      </c>
      <c r="F9" s="71"/>
    </row>
    <row r="10" spans="1:6" s="21" customFormat="1">
      <c r="A10" s="75" t="s">
        <v>43</v>
      </c>
      <c r="B10" s="75"/>
      <c r="C10" s="76" t="s">
        <v>44</v>
      </c>
      <c r="D10" s="77"/>
      <c r="E10" s="77">
        <f>E11</f>
        <v>2000</v>
      </c>
      <c r="F10" s="77"/>
    </row>
    <row r="11" spans="1:6">
      <c r="A11" s="32" t="s">
        <v>33</v>
      </c>
      <c r="B11" s="78"/>
      <c r="C11" s="79" t="s">
        <v>34</v>
      </c>
      <c r="D11" s="84"/>
      <c r="E11" s="71">
        <f>E12</f>
        <v>2000</v>
      </c>
      <c r="F11" s="71"/>
    </row>
    <row r="12" spans="1:6">
      <c r="A12" s="80"/>
      <c r="B12" s="81" t="s">
        <v>0</v>
      </c>
      <c r="C12" s="82" t="s">
        <v>11</v>
      </c>
      <c r="D12" s="73">
        <f>SUM(D13:D14)</f>
        <v>5752.0483683356133</v>
      </c>
      <c r="E12" s="73">
        <f>SUM(E13:E14)</f>
        <v>2000</v>
      </c>
      <c r="F12" s="73">
        <f>SUM(D12:E12)</f>
        <v>7752.0483683356133</v>
      </c>
    </row>
    <row r="13" spans="1:6" ht="24">
      <c r="A13" s="68"/>
      <c r="B13" s="58"/>
      <c r="C13" s="83" t="s">
        <v>35</v>
      </c>
      <c r="D13" s="72">
        <v>4473.815397594366</v>
      </c>
      <c r="E13" s="72">
        <v>2000</v>
      </c>
      <c r="F13" s="72">
        <f>SUM(D13:E13)</f>
        <v>6473.815397594366</v>
      </c>
    </row>
    <row r="14" spans="1:6">
      <c r="A14" s="68"/>
      <c r="B14" s="58"/>
      <c r="C14" s="83" t="s">
        <v>36</v>
      </c>
      <c r="D14" s="72">
        <v>1278.2329707412473</v>
      </c>
      <c r="E14" s="72">
        <v>0</v>
      </c>
      <c r="F14" s="72">
        <f>SUM(D14:E14)</f>
        <v>1278.2329707412473</v>
      </c>
    </row>
    <row r="15" spans="1:6">
      <c r="A15" s="26"/>
      <c r="B15" s="26"/>
      <c r="C15" s="27"/>
      <c r="D15" s="22"/>
      <c r="E15" s="22"/>
      <c r="F15" s="22"/>
    </row>
    <row r="16" spans="1:6">
      <c r="A16" s="75" t="s">
        <v>31</v>
      </c>
      <c r="B16" s="75"/>
      <c r="C16" s="76" t="s">
        <v>32</v>
      </c>
      <c r="D16" s="77"/>
      <c r="E16" s="77">
        <f>E17</f>
        <v>4000</v>
      </c>
      <c r="F16" s="77"/>
    </row>
    <row r="17" spans="1:6">
      <c r="A17" s="32" t="s">
        <v>29</v>
      </c>
      <c r="B17" s="64"/>
      <c r="C17" s="65" t="s">
        <v>30</v>
      </c>
      <c r="D17" s="33"/>
      <c r="E17" s="71">
        <f>E18</f>
        <v>4000</v>
      </c>
      <c r="F17" s="22"/>
    </row>
    <row r="18" spans="1:6">
      <c r="A18" s="39"/>
      <c r="B18" s="66" t="s">
        <v>0</v>
      </c>
      <c r="C18" s="67" t="s">
        <v>11</v>
      </c>
      <c r="D18" s="69">
        <v>56082.471591272224</v>
      </c>
      <c r="E18" s="73">
        <f>SUM(E19:E23)</f>
        <v>4000</v>
      </c>
      <c r="F18" s="73">
        <f t="shared" ref="F18:F23" si="0">SUM(D18:E18)</f>
        <v>60082.471591272224</v>
      </c>
    </row>
    <row r="19" spans="1:6">
      <c r="A19" s="68"/>
      <c r="B19" s="35"/>
      <c r="C19" s="38" t="s">
        <v>38</v>
      </c>
      <c r="D19" s="70">
        <v>28121.125356307442</v>
      </c>
      <c r="E19" s="74">
        <v>4000</v>
      </c>
      <c r="F19" s="74">
        <f t="shared" si="0"/>
        <v>32121.125356307442</v>
      </c>
    </row>
    <row r="20" spans="1:6">
      <c r="A20" s="68"/>
      <c r="B20" s="35"/>
      <c r="C20" s="38" t="s">
        <v>39</v>
      </c>
      <c r="D20" s="70">
        <v>639.11648537062365</v>
      </c>
      <c r="E20" s="74">
        <v>0</v>
      </c>
      <c r="F20" s="74">
        <f t="shared" si="0"/>
        <v>639.11648537062365</v>
      </c>
    </row>
    <row r="21" spans="1:6">
      <c r="A21" s="68"/>
      <c r="B21" s="35"/>
      <c r="C21" s="38" t="s">
        <v>40</v>
      </c>
      <c r="D21" s="70">
        <v>479.33736402796774</v>
      </c>
      <c r="E21" s="74">
        <v>0</v>
      </c>
      <c r="F21" s="74">
        <f t="shared" si="0"/>
        <v>479.33736402796774</v>
      </c>
    </row>
    <row r="22" spans="1:6" ht="14.25" customHeight="1">
      <c r="A22" s="68"/>
      <c r="B22" s="35"/>
      <c r="C22" s="38" t="s">
        <v>41</v>
      </c>
      <c r="D22" s="70">
        <v>0</v>
      </c>
      <c r="E22" s="74">
        <v>0</v>
      </c>
      <c r="F22" s="74">
        <f t="shared" si="0"/>
        <v>0</v>
      </c>
    </row>
    <row r="23" spans="1:6">
      <c r="A23" s="68"/>
      <c r="B23" s="35"/>
      <c r="C23" s="38" t="s">
        <v>42</v>
      </c>
      <c r="D23" s="70">
        <v>26842.892385566196</v>
      </c>
      <c r="E23" s="74">
        <v>0</v>
      </c>
      <c r="F23" s="74">
        <f t="shared" si="0"/>
        <v>26842.892385566196</v>
      </c>
    </row>
    <row r="24" spans="1:6" s="1" customFormat="1">
      <c r="A24" s="45" t="s">
        <v>19</v>
      </c>
      <c r="B24" s="46"/>
      <c r="C24" s="47" t="s">
        <v>20</v>
      </c>
      <c r="D24" s="48"/>
      <c r="E24" s="48">
        <f>E25+E29</f>
        <v>-6000</v>
      </c>
      <c r="F24" s="48"/>
    </row>
    <row r="25" spans="1:6" s="1" customFormat="1">
      <c r="A25" s="49" t="s">
        <v>15</v>
      </c>
      <c r="B25" s="50"/>
      <c r="C25" s="51" t="s">
        <v>16</v>
      </c>
      <c r="D25" s="52"/>
      <c r="E25" s="52">
        <f>E28</f>
        <v>-9000</v>
      </c>
      <c r="F25" s="52"/>
    </row>
    <row r="26" spans="1:6" s="1" customFormat="1">
      <c r="A26" s="49"/>
      <c r="B26" s="35" t="s">
        <v>0</v>
      </c>
      <c r="C26" s="36" t="s">
        <v>11</v>
      </c>
      <c r="D26" s="53">
        <v>36415.643015095935</v>
      </c>
      <c r="E26" s="53">
        <f>E27+E28</f>
        <v>-9000</v>
      </c>
      <c r="F26" s="53">
        <f>D26+E26</f>
        <v>27415.643015095935</v>
      </c>
    </row>
    <row r="27" spans="1:6" s="1" customFormat="1">
      <c r="A27" s="49"/>
      <c r="B27" s="35"/>
      <c r="C27" s="38" t="s">
        <v>17</v>
      </c>
      <c r="D27" s="61">
        <v>1564.5571561872869</v>
      </c>
      <c r="E27" s="61">
        <v>0</v>
      </c>
      <c r="F27" s="61">
        <f>D27+E27</f>
        <v>1564.5571561872869</v>
      </c>
    </row>
    <row r="28" spans="1:6" s="21" customFormat="1" ht="24">
      <c r="A28" s="54"/>
      <c r="B28" s="35"/>
      <c r="C28" s="38" t="s">
        <v>37</v>
      </c>
      <c r="D28" s="61">
        <v>34851.085858908649</v>
      </c>
      <c r="E28" s="61">
        <v>-9000</v>
      </c>
      <c r="F28" s="61">
        <f>D28+E28</f>
        <v>25851.085858908649</v>
      </c>
    </row>
    <row r="29" spans="1:6" s="21" customFormat="1">
      <c r="A29" s="55" t="s">
        <v>21</v>
      </c>
      <c r="B29" s="56"/>
      <c r="C29" s="57" t="s">
        <v>22</v>
      </c>
      <c r="D29" s="53"/>
      <c r="E29" s="63">
        <f>E30</f>
        <v>3000</v>
      </c>
      <c r="F29" s="53"/>
    </row>
    <row r="30" spans="1:6" s="21" customFormat="1">
      <c r="A30" s="34"/>
      <c r="B30" s="58" t="s">
        <v>0</v>
      </c>
      <c r="C30" s="41" t="s">
        <v>25</v>
      </c>
      <c r="D30" s="53">
        <v>9369.4476755333435</v>
      </c>
      <c r="E30" s="53">
        <f>E33</f>
        <v>3000</v>
      </c>
      <c r="F30" s="53">
        <f>D30+E30</f>
        <v>12369.447675533343</v>
      </c>
    </row>
    <row r="31" spans="1:6" s="21" customFormat="1">
      <c r="A31" s="34"/>
      <c r="B31" s="58"/>
      <c r="C31" s="43" t="s">
        <v>26</v>
      </c>
      <c r="D31" s="61">
        <v>1380.4916084005472</v>
      </c>
      <c r="E31" s="61">
        <v>0</v>
      </c>
      <c r="F31" s="61">
        <f>D31+E31</f>
        <v>1380.4916084005472</v>
      </c>
    </row>
    <row r="32" spans="1:6" s="21" customFormat="1">
      <c r="A32" s="34"/>
      <c r="B32" s="58"/>
      <c r="C32" s="43" t="s">
        <v>27</v>
      </c>
      <c r="D32" s="61">
        <v>639.11648537062365</v>
      </c>
      <c r="E32" s="61">
        <v>0</v>
      </c>
      <c r="F32" s="61">
        <f>D32+E32</f>
        <v>639.11648537062365</v>
      </c>
    </row>
    <row r="33" spans="1:6" s="21" customFormat="1">
      <c r="A33" s="59"/>
      <c r="B33" s="60"/>
      <c r="C33" s="43" t="s">
        <v>28</v>
      </c>
      <c r="D33" s="61">
        <v>7349.8395817621722</v>
      </c>
      <c r="E33" s="61">
        <v>3000</v>
      </c>
      <c r="F33" s="61">
        <f>D33+E33</f>
        <v>10349.839581762171</v>
      </c>
    </row>
    <row r="34" spans="1:6" s="21" customFormat="1">
      <c r="A34" s="54"/>
      <c r="B34" s="35"/>
      <c r="C34" s="38"/>
      <c r="D34" s="53"/>
      <c r="E34" s="53"/>
      <c r="F34" s="53"/>
    </row>
    <row r="35" spans="1:6" s="1" customFormat="1">
      <c r="A35" s="75" t="s">
        <v>1</v>
      </c>
      <c r="B35" s="100"/>
      <c r="C35" s="120" t="s">
        <v>64</v>
      </c>
      <c r="D35" s="101"/>
      <c r="E35" s="101">
        <f>E36+E39+E44</f>
        <v>0</v>
      </c>
      <c r="F35" s="101"/>
    </row>
    <row r="36" spans="1:6" s="21" customFormat="1">
      <c r="A36" s="49" t="s">
        <v>56</v>
      </c>
      <c r="B36" s="50"/>
      <c r="C36" s="57" t="s">
        <v>57</v>
      </c>
      <c r="D36" s="53"/>
      <c r="E36" s="63">
        <f>E37</f>
        <v>1000</v>
      </c>
      <c r="F36" s="53"/>
    </row>
    <row r="37" spans="1:6" s="21" customFormat="1">
      <c r="A37" s="39"/>
      <c r="B37" s="40" t="s">
        <v>0</v>
      </c>
      <c r="C37" s="110" t="s">
        <v>11</v>
      </c>
      <c r="D37" s="111">
        <v>23775.133255787201</v>
      </c>
      <c r="E37" s="53">
        <v>1000</v>
      </c>
      <c r="F37" s="53">
        <f>D37+E37</f>
        <v>24775.133255787201</v>
      </c>
    </row>
    <row r="38" spans="1:6" s="21" customFormat="1">
      <c r="A38" s="54"/>
      <c r="B38" s="35"/>
      <c r="C38" s="38"/>
      <c r="D38" s="53"/>
      <c r="E38" s="53"/>
      <c r="F38" s="53"/>
    </row>
    <row r="39" spans="1:6" s="21" customFormat="1">
      <c r="A39" s="32" t="s">
        <v>52</v>
      </c>
      <c r="B39" s="78"/>
      <c r="C39" s="79" t="s">
        <v>53</v>
      </c>
      <c r="D39" s="107"/>
      <c r="E39" s="63">
        <f>E40</f>
        <v>-6700</v>
      </c>
      <c r="F39" s="53"/>
    </row>
    <row r="40" spans="1:6" s="21" customFormat="1">
      <c r="A40" s="34"/>
      <c r="B40" s="58" t="s">
        <v>23</v>
      </c>
      <c r="C40" s="105" t="s">
        <v>24</v>
      </c>
      <c r="D40" s="108">
        <v>29399.358327048689</v>
      </c>
      <c r="E40" s="53">
        <f>SUM(E41:E42)</f>
        <v>-6700</v>
      </c>
      <c r="F40" s="53">
        <f>D40+E40</f>
        <v>22699.358327048689</v>
      </c>
    </row>
    <row r="41" spans="1:6" s="12" customFormat="1" ht="12">
      <c r="A41" s="59"/>
      <c r="B41" s="119"/>
      <c r="C41" s="106" t="s">
        <v>54</v>
      </c>
      <c r="D41" s="109">
        <v>18534.378075748085</v>
      </c>
      <c r="E41" s="62">
        <v>0</v>
      </c>
      <c r="F41" s="62">
        <f>D41+E41</f>
        <v>18534.378075748085</v>
      </c>
    </row>
    <row r="42" spans="1:6" s="12" customFormat="1" ht="12">
      <c r="A42" s="59"/>
      <c r="B42" s="119"/>
      <c r="C42" s="106" t="s">
        <v>55</v>
      </c>
      <c r="D42" s="109">
        <v>10864.980251300602</v>
      </c>
      <c r="E42" s="62">
        <v>-6700</v>
      </c>
      <c r="F42" s="62">
        <f>D42+E42</f>
        <v>4164.9802513006016</v>
      </c>
    </row>
    <row r="43" spans="1:6" s="21" customFormat="1">
      <c r="A43" s="59"/>
      <c r="B43" s="60"/>
      <c r="C43" s="106"/>
      <c r="D43" s="109"/>
      <c r="E43" s="53"/>
      <c r="F43" s="53"/>
    </row>
    <row r="44" spans="1:6" s="1" customFormat="1">
      <c r="A44" s="49" t="s">
        <v>58</v>
      </c>
      <c r="B44" s="50"/>
      <c r="C44" s="57" t="s">
        <v>59</v>
      </c>
      <c r="D44" s="114"/>
      <c r="E44" s="63">
        <f>E45</f>
        <v>5700</v>
      </c>
      <c r="F44" s="63"/>
    </row>
    <row r="45" spans="1:6" s="21" customFormat="1">
      <c r="A45" s="97"/>
      <c r="B45" s="40" t="s">
        <v>0</v>
      </c>
      <c r="C45" s="110" t="s">
        <v>11</v>
      </c>
      <c r="D45" s="116">
        <f>SUM(D46:D49)</f>
        <v>8628.0725525034195</v>
      </c>
      <c r="E45" s="116">
        <f>SUM(E46:E49)</f>
        <v>5700</v>
      </c>
      <c r="F45" s="116">
        <f>SUM(F46:F49)</f>
        <v>14328.07255250342</v>
      </c>
    </row>
    <row r="46" spans="1:6" s="12" customFormat="1" ht="12">
      <c r="A46" s="112"/>
      <c r="B46" s="42"/>
      <c r="C46" s="43" t="s">
        <v>60</v>
      </c>
      <c r="D46" s="115">
        <v>6391.1648537062365</v>
      </c>
      <c r="E46" s="62">
        <v>1800</v>
      </c>
      <c r="F46" s="62">
        <f>D46+E46</f>
        <v>8191.1648537062365</v>
      </c>
    </row>
    <row r="47" spans="1:6" s="12" customFormat="1" ht="12">
      <c r="A47" s="112"/>
      <c r="B47" s="42"/>
      <c r="C47" s="113" t="s">
        <v>61</v>
      </c>
      <c r="D47" s="117">
        <v>639.11648537062365</v>
      </c>
      <c r="E47" s="62">
        <v>0</v>
      </c>
      <c r="F47" s="62">
        <f>D47+E47</f>
        <v>639.11648537062365</v>
      </c>
    </row>
    <row r="48" spans="1:6" s="12" customFormat="1" ht="12">
      <c r="A48" s="112"/>
      <c r="B48" s="42"/>
      <c r="C48" s="113" t="s">
        <v>62</v>
      </c>
      <c r="D48" s="117">
        <v>1597.7912134265591</v>
      </c>
      <c r="E48" s="62">
        <v>1500</v>
      </c>
      <c r="F48" s="62">
        <f>D48+E48</f>
        <v>3097.7912134265589</v>
      </c>
    </row>
    <row r="49" spans="1:6" s="12" customFormat="1" ht="12">
      <c r="A49" s="112"/>
      <c r="B49" s="118"/>
      <c r="C49" s="38" t="s">
        <v>63</v>
      </c>
      <c r="D49" s="62">
        <v>0</v>
      </c>
      <c r="E49" s="62">
        <v>2400</v>
      </c>
      <c r="F49" s="62">
        <f>D49+E49</f>
        <v>2400</v>
      </c>
    </row>
    <row r="50" spans="1:6" s="1" customFormat="1">
      <c r="A50" s="102" t="s">
        <v>51</v>
      </c>
      <c r="B50" s="103"/>
      <c r="C50" s="104" t="s">
        <v>10</v>
      </c>
      <c r="D50" s="101"/>
      <c r="E50" s="101">
        <f>E51+E54</f>
        <v>0</v>
      </c>
      <c r="F50" s="101"/>
    </row>
    <row r="51" spans="1:6" s="1" customFormat="1">
      <c r="A51" s="49" t="s">
        <v>46</v>
      </c>
      <c r="B51" s="98"/>
      <c r="C51" s="99" t="s">
        <v>50</v>
      </c>
      <c r="D51" s="63"/>
      <c r="E51" s="63">
        <f>E52</f>
        <v>7000</v>
      </c>
      <c r="F51" s="63"/>
    </row>
    <row r="52" spans="1:6" s="21" customFormat="1">
      <c r="A52" s="54"/>
      <c r="B52" s="58" t="s">
        <v>0</v>
      </c>
      <c r="C52" s="41" t="s">
        <v>25</v>
      </c>
      <c r="D52" s="53">
        <v>70750</v>
      </c>
      <c r="E52" s="53">
        <v>7000</v>
      </c>
      <c r="F52" s="53">
        <f>D52+E52</f>
        <v>77750</v>
      </c>
    </row>
    <row r="53" spans="1:6" s="21" customFormat="1">
      <c r="A53" s="54"/>
      <c r="B53" s="35"/>
      <c r="C53" s="38"/>
      <c r="D53" s="53"/>
      <c r="E53" s="53"/>
      <c r="F53" s="53"/>
    </row>
    <row r="54" spans="1:6" s="1" customFormat="1">
      <c r="A54" s="49" t="s">
        <v>47</v>
      </c>
      <c r="B54" s="98"/>
      <c r="C54" s="99" t="s">
        <v>48</v>
      </c>
      <c r="D54" s="63"/>
      <c r="E54" s="63">
        <f>E55</f>
        <v>-7000</v>
      </c>
      <c r="F54" s="63"/>
    </row>
    <row r="55" spans="1:6" s="21" customFormat="1">
      <c r="A55" s="54"/>
      <c r="B55" s="58" t="s">
        <v>0</v>
      </c>
      <c r="C55" s="41" t="s">
        <v>25</v>
      </c>
      <c r="D55" s="53">
        <v>116191.37704037939</v>
      </c>
      <c r="E55" s="53">
        <f>E56</f>
        <v>-7000</v>
      </c>
      <c r="F55" s="53">
        <f>D55+E55</f>
        <v>109191.37704037939</v>
      </c>
    </row>
    <row r="56" spans="1:6" s="12" customFormat="1" ht="24">
      <c r="A56" s="112"/>
      <c r="B56" s="119"/>
      <c r="C56" s="106" t="s">
        <v>49</v>
      </c>
      <c r="D56" s="44">
        <v>63272.532051691742</v>
      </c>
      <c r="E56" s="62">
        <v>-7000</v>
      </c>
      <c r="F56" s="62">
        <f>D56+E56</f>
        <v>56272.532051691742</v>
      </c>
    </row>
    <row r="57" spans="1:6" s="12" customFormat="1" ht="12">
      <c r="A57" s="112"/>
      <c r="B57" s="119"/>
      <c r="C57" s="43" t="s">
        <v>66</v>
      </c>
      <c r="D57" s="126">
        <v>2748.200887093682</v>
      </c>
      <c r="E57" s="62">
        <v>0</v>
      </c>
      <c r="F57" s="62">
        <f>D57+E57</f>
        <v>2748.200887093682</v>
      </c>
    </row>
    <row r="58" spans="1:6" s="12" customFormat="1" ht="12">
      <c r="A58" s="112"/>
      <c r="B58" s="119"/>
      <c r="C58" s="106" t="s">
        <v>67</v>
      </c>
      <c r="D58" s="44">
        <v>50170.644101593956</v>
      </c>
      <c r="E58" s="62">
        <v>0</v>
      </c>
      <c r="F58" s="62">
        <f>D58+E58</f>
        <v>50170.644101593956</v>
      </c>
    </row>
    <row r="59" spans="1:6" s="21" customFormat="1" ht="11.25" customHeight="1">
      <c r="A59" s="95"/>
      <c r="B59" s="96"/>
      <c r="C59" s="124"/>
      <c r="D59" s="125"/>
      <c r="E59" s="125"/>
      <c r="F59" s="125"/>
    </row>
    <row r="60" spans="1:6">
      <c r="A60" s="28"/>
      <c r="B60" s="29"/>
      <c r="C60" s="30"/>
      <c r="D60" s="31"/>
      <c r="E60" s="31"/>
      <c r="F60" s="31"/>
    </row>
    <row r="61" spans="1:6" ht="57.75" customHeight="1">
      <c r="A61" s="92" t="s">
        <v>5</v>
      </c>
      <c r="B61" s="92" t="s">
        <v>4</v>
      </c>
      <c r="C61" s="58" t="s">
        <v>6</v>
      </c>
      <c r="D61" s="93" t="s">
        <v>45</v>
      </c>
      <c r="E61" s="93" t="s">
        <v>18</v>
      </c>
      <c r="F61" s="93" t="s">
        <v>12</v>
      </c>
    </row>
    <row r="62" spans="1:6" s="9" customFormat="1" ht="25.5">
      <c r="A62" s="55"/>
      <c r="B62" s="56"/>
      <c r="C62" s="121" t="s">
        <v>2</v>
      </c>
      <c r="D62" s="122"/>
      <c r="E62" s="122">
        <f>E63+E64</f>
        <v>0</v>
      </c>
      <c r="F62" s="122"/>
    </row>
    <row r="63" spans="1:6">
      <c r="A63" s="123"/>
      <c r="B63" s="58">
        <v>55</v>
      </c>
      <c r="C63" s="123" t="s">
        <v>7</v>
      </c>
      <c r="D63" s="37">
        <f>D55+D52+D45+D37+D30+D26+D18+D12</f>
        <v>326964.19349890709</v>
      </c>
      <c r="E63" s="37">
        <f>E55+E52+E45+E37+E30+E26+E18+E12</f>
        <v>6700</v>
      </c>
      <c r="F63" s="37">
        <f>F55+F52+F45+F37+F30+F26+F18+F12</f>
        <v>333664.19349890709</v>
      </c>
    </row>
    <row r="64" spans="1:6" s="5" customFormat="1">
      <c r="A64" s="123"/>
      <c r="B64" s="58" t="s">
        <v>23</v>
      </c>
      <c r="C64" s="123" t="s">
        <v>65</v>
      </c>
      <c r="D64" s="37">
        <f>D40</f>
        <v>29399.358327048689</v>
      </c>
      <c r="E64" s="37">
        <f>E40</f>
        <v>-6700</v>
      </c>
      <c r="F64" s="37">
        <f>F40</f>
        <v>22699.358327048689</v>
      </c>
    </row>
    <row r="65" spans="1:6" s="5" customFormat="1">
      <c r="A65" s="23"/>
      <c r="B65" s="23"/>
      <c r="C65" s="23"/>
      <c r="D65" s="23"/>
      <c r="E65" s="23"/>
      <c r="F65" s="23"/>
    </row>
    <row r="66" spans="1:6">
      <c r="F66" s="19"/>
    </row>
    <row r="68" spans="1:6">
      <c r="A68" s="4"/>
      <c r="B68" s="4"/>
      <c r="C68" s="4"/>
    </row>
    <row r="69" spans="1:6">
      <c r="A69" s="4"/>
      <c r="B69" s="4"/>
      <c r="C69" s="4"/>
    </row>
    <row r="70" spans="1:6">
      <c r="A70" s="4"/>
      <c r="B70" s="4"/>
      <c r="C70" s="4"/>
    </row>
    <row r="71" spans="1:6">
      <c r="A71" s="4"/>
      <c r="B71" s="4"/>
      <c r="C71" s="4"/>
    </row>
    <row r="72" spans="1:6">
      <c r="A72" s="4"/>
      <c r="B72" s="4"/>
      <c r="C72" s="4"/>
    </row>
    <row r="73" spans="1:6">
      <c r="A73" s="4"/>
      <c r="B73" s="4"/>
      <c r="C73" s="4"/>
    </row>
    <row r="74" spans="1:6">
      <c r="A74" s="4"/>
      <c r="B74" s="4"/>
      <c r="C74" s="4"/>
    </row>
    <row r="75" spans="1:6">
      <c r="A75" s="4"/>
      <c r="B75" s="4"/>
      <c r="C75" s="4"/>
    </row>
    <row r="76" spans="1:6">
      <c r="A76" s="4"/>
      <c r="B76" s="4"/>
      <c r="C76" s="4"/>
    </row>
  </sheetData>
  <sheetProtection selectLockedCells="1" selectUnlockedCells="1"/>
  <customSheetViews>
    <customSheetView guid="{D466A48D-E1BA-4453-8FC8-B16EBB13CA0B}" showPageBreaks="1" printArea="1" showRuler="0">
      <pane xSplit="3" ySplit="7" topLeftCell="D8" activePane="bottomRight" state="frozen"/>
      <selection pane="bottomRight" activeCell="H7" sqref="H7"/>
      <pageMargins left="0.79" right="0.24" top="0.79" bottom="0.51" header="0.26" footer="0.25"/>
      <pageSetup paperSize="9" scale="76" orientation="portrait" r:id="rId1"/>
      <headerFooter alignWithMargins="0">
        <oddFooter>&amp;C&amp;P/&amp;N</oddFooter>
      </headerFooter>
    </customSheetView>
    <customSheetView guid="{744892C1-FA1B-4755-8639-1290509CA0E6}" showRuler="0">
      <pane xSplit="4" ySplit="7" topLeftCell="F22" activePane="bottomRight" state="frozen"/>
      <selection pane="bottomRight" activeCell="O500" sqref="O500"/>
      <pageMargins left="0.79" right="0.24" top="0.79" bottom="0.51" header="0.26" footer="0.25"/>
      <pageSetup paperSize="9" scale="90" orientation="portrait" r:id="rId2"/>
      <headerFooter alignWithMargins="0">
        <oddFooter>&amp;C&amp;P/&amp;N</oddFooter>
      </headerFooter>
    </customSheetView>
    <customSheetView guid="{DB7AF959-0E51-4A5C-BD17-FD444263FFB0}" hiddenColumns="1" showRuler="0">
      <pane xSplit="4" ySplit="7" topLeftCell="F497" activePane="bottomRight" state="frozen"/>
      <selection pane="bottomRight" activeCell="J505" sqref="J505"/>
      <pageMargins left="0.79" right="0.24" top="0.79" bottom="0.51" header="0.26" footer="0.25"/>
      <pageSetup paperSize="9" scale="90" orientation="portrait" r:id="rId3"/>
      <headerFooter alignWithMargins="0">
        <oddFooter>&amp;C&amp;P/&amp;N</oddFooter>
      </headerFooter>
    </customSheetView>
    <customSheetView guid="{229551A0-FA67-48E5-8BA8-101DDCC437FD}" showPageBreaks="1" printArea="1" showRuler="0">
      <pane xSplit="3" ySplit="10" topLeftCell="D362" activePane="bottomRight" state="frozen"/>
      <selection pane="bottomRight" activeCell="F2" sqref="F2"/>
      <pageMargins left="0.79" right="0.24" top="0.79" bottom="0.51" header="0.26" footer="0.25"/>
      <pageSetup paperSize="9" scale="90" orientation="portrait" r:id="rId4"/>
      <headerFooter alignWithMargins="0">
        <oddFooter>&amp;C&amp;P/&amp;N</oddFooter>
      </headerFooter>
    </customSheetView>
    <customSheetView guid="{DE8A470A-634B-4C4A-BE37-5CB515FDC3F4}" showPageBreaks="1" printArea="1" showRuler="0">
      <pane xSplit="3" ySplit="10" topLeftCell="D11" activePane="bottomRight" state="frozen"/>
      <selection pane="bottomRight" activeCell="C22" sqref="C22"/>
      <pageMargins left="0.79" right="0.24" top="0.79" bottom="0.51" header="0.26" footer="0.25"/>
      <pageSetup paperSize="9" scale="90" orientation="portrait" r:id="rId5"/>
      <headerFooter alignWithMargins="0">
        <oddFooter>&amp;C&amp;P/&amp;N</oddFooter>
      </headerFooter>
    </customSheetView>
    <customSheetView guid="{3F0EE04E-8C70-4C8A-80CE-2CAA540877E5}" showPageBreaks="1" showRuler="0">
      <pane xSplit="3" ySplit="10" topLeftCell="D362" activePane="bottomRight" state="frozen"/>
      <selection pane="bottomRight" activeCell="F2" sqref="F2"/>
      <pageMargins left="0.79" right="0.24" top="0.79" bottom="0.51" header="0.26" footer="0.25"/>
      <pageSetup paperSize="9" scale="90" orientation="portrait" r:id="rId6"/>
      <headerFooter alignWithMargins="0">
        <oddFooter>&amp;C&amp;P/&amp;N</oddFooter>
      </headerFooter>
    </customSheetView>
    <customSheetView guid="{C213F21F-B7AA-4310-B02A-5592E061D822}" showPageBreaks="1" showRuler="0">
      <pane xSplit="3" ySplit="10" topLeftCell="D362" activePane="bottomRight" state="frozen"/>
      <selection pane="bottomRight" activeCell="F2" sqref="F2"/>
      <pageMargins left="0.79" right="0.24" top="0.79" bottom="0.51" header="0.26" footer="0.25"/>
      <pageSetup paperSize="9" scale="90" orientation="portrait" r:id="rId7"/>
      <headerFooter alignWithMargins="0">
        <oddFooter>&amp;C&amp;P/&amp;N</oddFooter>
      </headerFooter>
    </customSheetView>
    <customSheetView guid="{1D9C041B-13A6-4FAB-86D9-D3C5BC6CA468}" showPageBreaks="1" printArea="1" showRuler="0">
      <pane xSplit="3" ySplit="10" topLeftCell="D362" activePane="bottomRight" state="frozen"/>
      <selection pane="bottomRight" activeCell="F2" sqref="F2"/>
      <pageMargins left="0.79" right="0.24" top="0.79" bottom="0.51" header="0.26" footer="0.25"/>
      <pageSetup paperSize="9" scale="90" orientation="portrait" r:id="rId8"/>
      <headerFooter alignWithMargins="0">
        <oddFooter>&amp;C&amp;P/&amp;N</oddFooter>
      </headerFooter>
    </customSheetView>
    <customSheetView guid="{C2D9C388-BF5D-4CC1-BFCB-0849CF2C2741}" showPageBreaks="1" printArea="1" showRuler="0">
      <pane xSplit="3" ySplit="10" topLeftCell="D362" activePane="bottomRight" state="frozen"/>
      <selection pane="bottomRight" activeCell="F2" sqref="F2"/>
      <pageMargins left="0.79" right="0.24" top="0.79" bottom="0.51" header="0.26" footer="0.25"/>
      <pageSetup paperSize="9" scale="90" orientation="portrait" r:id="rId9"/>
      <headerFooter alignWithMargins="0">
        <oddFooter>&amp;C&amp;P/&amp;N</oddFooter>
      </headerFooter>
    </customSheetView>
    <customSheetView guid="{AB50657C-E29B-11D7-B6ED-00600879C512}" showPageBreaks="1" printArea="1" hiddenRows="1" showRuler="0">
      <selection activeCell="B141" sqref="B141"/>
      <pageMargins left="0.34" right="0.25" top="0.45" bottom="0.51" header="0.25" footer="0.25"/>
      <pageSetup paperSize="9" scale="95" orientation="portrait" r:id="rId10"/>
      <headerFooter alignWithMargins="0">
        <oddFooter>&amp;C&amp;P/&amp;N</oddFooter>
      </headerFooter>
    </customSheetView>
    <customSheetView guid="{2AA2B6ED-C014-46B8-A0D3-40DFB1A6561F}" showPageBreaks="1" hiddenRows="1" hiddenColumns="1" showRuler="0">
      <selection activeCell="C6" sqref="C6"/>
      <pageMargins left="0.34" right="0.25" top="0.45" bottom="0.51" header="0.25" footer="0.25"/>
      <pageSetup paperSize="9" scale="95" orientation="portrait" r:id="rId11"/>
      <headerFooter alignWithMargins="0">
        <oddFooter>&amp;C&amp;P/&amp;N</oddFooter>
      </headerFooter>
    </customSheetView>
    <customSheetView guid="{9BDCB5A0-74F5-4655-B6EC-AC7334E60712}" showRuler="0">
      <pane xSplit="3" ySplit="10" topLeftCell="D362" activePane="bottomRight" state="frozen"/>
      <selection pane="bottomRight" activeCell="F2" sqref="F2"/>
      <pageMargins left="0.79" right="0.24" top="0.79" bottom="0.51" header="0.26" footer="0.25"/>
      <pageSetup paperSize="9" scale="90" orientation="portrait" r:id="rId12"/>
      <headerFooter alignWithMargins="0">
        <oddFooter>&amp;C&amp;P/&amp;N</oddFooter>
      </headerFooter>
    </customSheetView>
    <customSheetView guid="{8E300CA9-C5ED-4B25-8BDC-21FB1FAFB7D8}" showPageBreaks="1" showRuler="0">
      <pane xSplit="3" ySplit="10" topLeftCell="D11" activePane="bottomRight" state="frozen"/>
      <selection pane="bottomRight" activeCell="F2" sqref="F2"/>
      <pageMargins left="0.79" right="0.24" top="0.79" bottom="0.51" header="0.26" footer="0.25"/>
      <pageSetup paperSize="9" scale="90" orientation="portrait" r:id="rId13"/>
      <headerFooter alignWithMargins="0">
        <oddFooter>&amp;C&amp;P/&amp;N</oddFooter>
      </headerFooter>
    </customSheetView>
    <customSheetView guid="{C7C270A5-3435-456C-8107-39E06E9ADA06}" hiddenColumns="1" showRuler="0">
      <pane xSplit="4" ySplit="7" topLeftCell="F530" activePane="bottomRight" state="frozen"/>
      <selection pane="bottomRight" activeCell="H468" sqref="H468"/>
      <pageMargins left="0.79" right="0.24" top="0.79" bottom="0.51" header="0.26" footer="0.25"/>
      <pageSetup paperSize="9" scale="90" orientation="portrait" r:id="rId14"/>
      <headerFooter alignWithMargins="0">
        <oddFooter>&amp;C&amp;P/&amp;N</oddFooter>
      </headerFooter>
    </customSheetView>
    <customSheetView guid="{9AEBA587-1F63-4C9B-B179-9649FAF55DC0}" hiddenColumns="1" showRuler="0">
      <pane xSplit="4" ySplit="7" topLeftCell="G11" activePane="bottomRight" state="frozen"/>
      <selection pane="bottomRight" activeCell="I7" sqref="I7"/>
      <pageMargins left="0.79" right="0.24" top="0.79" bottom="0.51" header="0.26" footer="0.25"/>
      <pageSetup paperSize="9" scale="90" orientation="portrait" r:id="rId15"/>
      <headerFooter alignWithMargins="0">
        <oddFooter>&amp;C&amp;P/&amp;N</oddFooter>
      </headerFooter>
    </customSheetView>
    <customSheetView guid="{AFA9D4C1-117C-41E7-A2ED-CB1EF6C2D3DA}">
      <pane xSplit="4" ySplit="7" topLeftCell="F403" activePane="bottomRight" state="frozen"/>
      <selection pane="bottomRight" activeCell="J377" sqref="J377"/>
      <pageMargins left="0.79" right="0.24" top="0.79" bottom="0.51" header="0.26" footer="0.25"/>
      <pageSetup paperSize="9" scale="90" orientation="portrait" r:id="rId16"/>
      <headerFooter alignWithMargins="0">
        <oddFooter>&amp;C&amp;P/&amp;N</oddFooter>
      </headerFooter>
    </customSheetView>
    <customSheetView guid="{82B2ED07-91CB-48B7-B276-3652D95A4ACC}" showPageBreaks="1" showRuler="0">
      <pane xSplit="4" ySplit="7" topLeftCell="E8" activePane="bottomRight" state="frozen"/>
      <selection pane="bottomRight" activeCell="J560" sqref="J560"/>
      <pageMargins left="0.79" right="0.24" top="0.79" bottom="0.51" header="0.26" footer="0.25"/>
      <pageSetup paperSize="9" scale="90" orientation="portrait" r:id="rId17"/>
      <headerFooter alignWithMargins="0">
        <oddFooter>&amp;C&amp;P/&amp;N</oddFooter>
      </headerFooter>
    </customSheetView>
  </customSheetViews>
  <phoneticPr fontId="0" type="noConversion"/>
  <pageMargins left="0.89" right="0.24" top="0.79" bottom="0.51" header="0.26" footer="0.25"/>
  <pageSetup paperSize="9" scale="96" orientation="portrait" r:id="rId18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Kulud</vt:lpstr>
      <vt:lpstr>Kulud!Prindiala</vt:lpstr>
    </vt:vector>
  </TitlesOfParts>
  <Company>Riigikassa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mairek</dc:creator>
  <cp:lastModifiedBy>erko</cp:lastModifiedBy>
  <cp:lastPrinted>2011-08-31T11:52:52Z</cp:lastPrinted>
  <dcterms:created xsi:type="dcterms:W3CDTF">2003-02-04T08:01:00Z</dcterms:created>
  <dcterms:modified xsi:type="dcterms:W3CDTF">2011-10-13T13:43:19Z</dcterms:modified>
</cp:coreProperties>
</file>