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>
    <definedName name="Prindiala" localSheetId="2">'Leht3'!$A$1:$AG$211</definedName>
  </definedNames>
  <calcPr fullCalcOnLoad="1"/>
</workbook>
</file>

<file path=xl/sharedStrings.xml><?xml version="1.0" encoding="utf-8"?>
<sst xmlns="http://schemas.openxmlformats.org/spreadsheetml/2006/main" count="302" uniqueCount="226">
  <si>
    <t>Eelarve Artikkel 155 - Materiaalsete- ja immateriaalsete varade soetamine ja renoveerimine</t>
  </si>
  <si>
    <t>Kontroll:</t>
  </si>
  <si>
    <t>Projekti maksumuse ja Finantseerimise allikate vahe:</t>
  </si>
  <si>
    <t>Tegevusala kood</t>
  </si>
  <si>
    <t>Projekt/objekt</t>
  </si>
  <si>
    <t>Projekti maksumus kokku</t>
  </si>
  <si>
    <t>Finantseerimise allikas</t>
  </si>
  <si>
    <r>
      <t xml:space="preserve">Seis               </t>
    </r>
    <r>
      <rPr>
        <i/>
        <sz val="8"/>
        <rFont val="Arial"/>
        <family val="2"/>
      </rPr>
      <t>(idee, projekteerimisel, hanked, teostamisel, tehtud)</t>
    </r>
  </si>
  <si>
    <t>Linna eelarve vahendid</t>
  </si>
  <si>
    <t>Linnavara müük</t>
  </si>
  <si>
    <t>Laenud</t>
  </si>
  <si>
    <t>Toetused</t>
  </si>
  <si>
    <t>Vahendid Kokku</t>
  </si>
  <si>
    <t>sh. eelarve vahendid</t>
  </si>
  <si>
    <t>sh. linnavara müük</t>
  </si>
  <si>
    <t>sh. laenu vahendid</t>
  </si>
  <si>
    <t>sh. toetused</t>
  </si>
  <si>
    <t>Haapsalu linna Investeeringud kokku</t>
  </si>
  <si>
    <t>01</t>
  </si>
  <si>
    <t>Üldised valitsussektori teenused kokku</t>
  </si>
  <si>
    <t>01112</t>
  </si>
  <si>
    <t>Haapsalu Linnavalitsus</t>
  </si>
  <si>
    <t>Volikogu saali lagi põrand, valgustus</t>
  </si>
  <si>
    <t>Arhiiviruumi ehitus keldrikorrusele</t>
  </si>
  <si>
    <t>3.korruse kabinetid</t>
  </si>
  <si>
    <t>1. ja 2. korruse WC-d</t>
  </si>
  <si>
    <t>LV hoone fassaadi remont</t>
  </si>
  <si>
    <t>04</t>
  </si>
  <si>
    <t>Majandus</t>
  </si>
  <si>
    <t>04510</t>
  </si>
  <si>
    <t>Linna teed ja tänavad</t>
  </si>
  <si>
    <t>Jaama oja sild ja kergliiklustee</t>
  </si>
  <si>
    <t>projekteeritud, pakkumised</t>
  </si>
  <si>
    <t>Haapsalu TÜ tagune tänav ja parkla</t>
  </si>
  <si>
    <t>idee</t>
  </si>
  <si>
    <t>TÄNAVATE REKONSTRUEERIMINE</t>
  </si>
  <si>
    <t>Posti tn rek koos kõnniteedega</t>
  </si>
  <si>
    <t>Ungru tee rek</t>
  </si>
  <si>
    <t>Oja tn väljaehitamine- projekt + teostus</t>
  </si>
  <si>
    <t>Väike-Mere alumine ots 250 m2 munakivi</t>
  </si>
  <si>
    <t>Kõlakoja tänav</t>
  </si>
  <si>
    <t>Kiltsi tee ülesõit</t>
  </si>
  <si>
    <t>Väike-Liiva kõnnit+sõidutee+äärekivi</t>
  </si>
  <si>
    <t>Suur-Lossi rek koos veevärgi kaevamisega</t>
  </si>
  <si>
    <t>KERGLIIKLUSTEED</t>
  </si>
  <si>
    <t>Kiltsi tee kergliiklustee korrastamine</t>
  </si>
  <si>
    <t>Kuuse tn. jalgrattatee</t>
  </si>
  <si>
    <t>KRUUSATEEDE PINDAMINE</t>
  </si>
  <si>
    <t>Mulla põik</t>
  </si>
  <si>
    <t>Paju</t>
  </si>
  <si>
    <t>Promenaadi</t>
  </si>
  <si>
    <t>Sadama lõpp</t>
  </si>
  <si>
    <t>Sauna põik</t>
  </si>
  <si>
    <t>Tihase</t>
  </si>
  <si>
    <t>Aia pikendus</t>
  </si>
  <si>
    <t>Vaikne Kallas</t>
  </si>
  <si>
    <t>Õhtu Kallas</t>
  </si>
  <si>
    <t>Kadaka</t>
  </si>
  <si>
    <t>Kaluri lõpp</t>
  </si>
  <si>
    <t>Pargi põik</t>
  </si>
  <si>
    <t>KÕNNITEEDE REK</t>
  </si>
  <si>
    <t>Tamme tn. kõnnitee (Tallinna mnt- Jalaka)</t>
  </si>
  <si>
    <t>tehtud</t>
  </si>
  <si>
    <t>Metsa tn. pooleli oleva kõnnitee lõpetamine</t>
  </si>
  <si>
    <t>Tallinna mnt. kõnniteed</t>
  </si>
  <si>
    <t>Rüütli kõnnitee koos äärekivide vahetusega</t>
  </si>
  <si>
    <t>Kreutzwaldi lõpp</t>
  </si>
  <si>
    <t>Ehte tn. kõnnitee</t>
  </si>
  <si>
    <t>Lahe tn kõnnitee asfaltkatete taastamine</t>
  </si>
  <si>
    <t>Suur-Lossi kõnnitee plaatimine+äärekivi</t>
  </si>
  <si>
    <t>Sadama tn kõnniteed+ osal. Äärekivi</t>
  </si>
  <si>
    <t>Supeluse tn kõnnitee</t>
  </si>
  <si>
    <t>Võnnu (Mihkli-Kreutzwaldi) plaat</t>
  </si>
  <si>
    <t>Jüriöö jalakäijate osa</t>
  </si>
  <si>
    <t>Haava kõnnitee</t>
  </si>
  <si>
    <t>PARKLAD</t>
  </si>
  <si>
    <t>Päikesejänku lasteaia esine parkla</t>
  </si>
  <si>
    <t>Tõrukese Lasteaed esine parkimine+ kõnniteed</t>
  </si>
  <si>
    <t xml:space="preserve">Tarekese Lasteaia parkla </t>
  </si>
  <si>
    <t>Sadama tn kohtu vastas asflatkate</t>
  </si>
  <si>
    <t>Kaluri parkla</t>
  </si>
  <si>
    <t>Raudteejaama esine ja parkla</t>
  </si>
  <si>
    <t xml:space="preserve">Kaubamaja parkla rek.                                            </t>
  </si>
  <si>
    <t>05</t>
  </si>
  <si>
    <t>Keskkonnakaitse ja haljastus</t>
  </si>
  <si>
    <t>05100</t>
  </si>
  <si>
    <t>Jäätmekäitlus</t>
  </si>
  <si>
    <t>Läänemaa Jäätmejaama rajamine ja arendamine 2. etapp</t>
  </si>
  <si>
    <t>Läänemaa Jäätmejaama rajamine ja arendamine 3. etapp</t>
  </si>
  <si>
    <t>Prügimajade arendus</t>
  </si>
  <si>
    <t>2 prügimaja-idee</t>
  </si>
  <si>
    <t>Läänemaa Jäätmejaam 4 etapp</t>
  </si>
  <si>
    <t xml:space="preserve">idee </t>
  </si>
  <si>
    <t>05200</t>
  </si>
  <si>
    <t>Heitveekäitlus</t>
  </si>
  <si>
    <t>Sadeveetrasside rajamine Jaama tn.</t>
  </si>
  <si>
    <t>Sadeveetrasside rajamine Männiku tee piirkond</t>
  </si>
  <si>
    <t>Sadeveetrasside rajamine Nurme tn</t>
  </si>
  <si>
    <t>vajadus</t>
  </si>
  <si>
    <t>Sadeveetrasside rajamine Tamme tn</t>
  </si>
  <si>
    <t>05400</t>
  </si>
  <si>
    <t>Haljastus</t>
  </si>
  <si>
    <t>Krahviaia heakorrastamine I etapp (KIK)</t>
  </si>
  <si>
    <t>teostamisel</t>
  </si>
  <si>
    <t>Krahviaia heakorrastamine II etapp kujundusraie (KIK)</t>
  </si>
  <si>
    <t>Krahviaia heakorrastamine III etapp (KIK)</t>
  </si>
  <si>
    <t>projekteerimisel</t>
  </si>
  <si>
    <t>Rannaalade arendus I  Promenaad, Aafrika rand</t>
  </si>
  <si>
    <t>projekteeritud</t>
  </si>
  <si>
    <t>Rannaalade arendus II  Kastinina, Väike-Viik, Vasikaholm</t>
  </si>
  <si>
    <t>Vasikaholmi supelrand</t>
  </si>
  <si>
    <t>Veetorni esine haljasala projekt ja ehitus</t>
  </si>
  <si>
    <t>Wiedemanni skvääri projekteerimine, ehitus, monument</t>
  </si>
  <si>
    <t>Linnuse peavärava esine haljasala ehitus</t>
  </si>
  <si>
    <t>Kodanike torni haljasala projekt ja ehitus</t>
  </si>
  <si>
    <t>06</t>
  </si>
  <si>
    <t>Elamu- ja kommunaalmajandus</t>
  </si>
  <si>
    <t>06100</t>
  </si>
  <si>
    <t>Elamumajanduse arendamine</t>
  </si>
  <si>
    <t>Sundüürnikele üürikorterite ost</t>
  </si>
  <si>
    <t>Sotsiaalkorterite ost</t>
  </si>
  <si>
    <t>06200</t>
  </si>
  <si>
    <t>Kommunaalmajanduse arendamine</t>
  </si>
  <si>
    <t>Paralepa ranna WC ehitus ja laudteed</t>
  </si>
  <si>
    <t>Vaba tn. parkla WC ehitus</t>
  </si>
  <si>
    <t>06400</t>
  </si>
  <si>
    <t>Tänavavalgustus</t>
  </si>
  <si>
    <t>Tänavavalgustuse renoveerimine</t>
  </si>
  <si>
    <t>Ülekäiguradade valgustamine</t>
  </si>
  <si>
    <t>06601</t>
  </si>
  <si>
    <t>Elamu- ja kommunaalmajanduse haldamine</t>
  </si>
  <si>
    <t>Veetorni fassaad</t>
  </si>
  <si>
    <t>Raudtee 10 rek. Sotsiaalhoolduseks</t>
  </si>
  <si>
    <t xml:space="preserve">Raudtee 10 fassaad </t>
  </si>
  <si>
    <t xml:space="preserve">Õhtu-Kallas 21 - 4 (eraldi maja) fassaad </t>
  </si>
  <si>
    <t>Suur- Lossi 9 fasaad katus aknad</t>
  </si>
  <si>
    <t>Võnnu 42 hoovimaja aknad katus fasaad</t>
  </si>
  <si>
    <t xml:space="preserve">Raudtee 6 fasaad aknad uksed jne                                    </t>
  </si>
  <si>
    <t>06602</t>
  </si>
  <si>
    <t>Kalmistud</t>
  </si>
  <si>
    <t>Metsakalmistu leinamaja projekt</t>
  </si>
  <si>
    <t>Metsakalmistu leinamaja rek</t>
  </si>
  <si>
    <t>Metsakalmistu uue ala ettevalmistus</t>
  </si>
  <si>
    <t xml:space="preserve">Metsakalmistu aed rek. </t>
  </si>
  <si>
    <t>08</t>
  </si>
  <si>
    <t>Vabaaeg, kultuur ja religioon</t>
  </si>
  <si>
    <t>08102</t>
  </si>
  <si>
    <t>Sporditegevus, organisatsioonid</t>
  </si>
  <si>
    <t>Haapsalu linna staadionikompleksi laiendamine uute sportimisvõimaluste loomiseks lastele</t>
  </si>
  <si>
    <t xml:space="preserve"> esitatud rahastamis- taotlus</t>
  </si>
  <si>
    <t>Universaalhalli projekteerimine ja ehitamine staadionile</t>
  </si>
  <si>
    <t>32 kohaline majutushoone Tuksi laagrisse</t>
  </si>
  <si>
    <t>Hosteli ehitus spordihoone juurde</t>
  </si>
  <si>
    <t>Tuksi laagri hall</t>
  </si>
  <si>
    <t>Spordihoone I korruse remont</t>
  </si>
  <si>
    <t>Spordihoone põrand(Läti INTERREG)</t>
  </si>
  <si>
    <t>08105</t>
  </si>
  <si>
    <t>Haapsalu Muusikakool</t>
  </si>
  <si>
    <t>II korruse klassiruumide projekt</t>
  </si>
  <si>
    <t>II korruse klassiruumide rek</t>
  </si>
  <si>
    <t>Haapsalu Kunstikool</t>
  </si>
  <si>
    <t>hoone ja ruumide remont</t>
  </si>
  <si>
    <t>08106</t>
  </si>
  <si>
    <t>Haapsalu Lastekeskus</t>
  </si>
  <si>
    <t>Lastekeskuse hoone elektrisüsteemi rek.</t>
  </si>
  <si>
    <t>pakkumised</t>
  </si>
  <si>
    <t>08201</t>
  </si>
  <si>
    <t>Lääne Maakonna Keskraamatukogu</t>
  </si>
  <si>
    <t>Lasteraamatukogu hoone rekonstrueerimine</t>
  </si>
  <si>
    <t>08202</t>
  </si>
  <si>
    <t>Haapsalu Kultuurikeskus</t>
  </si>
  <si>
    <t>Kinoprojektori uuendus</t>
  </si>
  <si>
    <t>Kultuurimaja hoone renoveerimine</t>
  </si>
  <si>
    <t>08203</t>
  </si>
  <si>
    <t>Haapsalu Raudteemuuseum</t>
  </si>
  <si>
    <t>Raudteemuuseumi arendusprojekti ettevalmistus</t>
  </si>
  <si>
    <t>Raudteemuuseumi fassaadi rek</t>
  </si>
  <si>
    <t>Raudteejaama katuse rek.</t>
  </si>
  <si>
    <t>Raudteejaama keskkütte rek.</t>
  </si>
  <si>
    <t>Haapsalu Piiskopilinnus</t>
  </si>
  <si>
    <t>Linnus atraktiivseks ja aktiivseks külastuskeskuseks II osa</t>
  </si>
  <si>
    <t>Linnus atraktiivseks ja aktiivseks külastuskeskuseks III osa ettevalmistus</t>
  </si>
  <si>
    <t>Linnus atraktiivseks ja aktiivseks külastuskeskuseks III osa 1. etapp</t>
  </si>
  <si>
    <t>Linnus atraktiivseks ja aktiivseks külastuskeskuseks III osa 2. etapp</t>
  </si>
  <si>
    <t>09</t>
  </si>
  <si>
    <t>Haridus</t>
  </si>
  <si>
    <t>09110</t>
  </si>
  <si>
    <t>Lasteaed Tõruke</t>
  </si>
  <si>
    <t>Akende vahetus, katuse rek.</t>
  </si>
  <si>
    <t>Lasteaed Vikerkaar</t>
  </si>
  <si>
    <t>Lasteaia hoone rek. Sisetööd</t>
  </si>
  <si>
    <t>Lasteaia hoone rek.Välistööd</t>
  </si>
  <si>
    <t>Lasteaed Pääsupesa</t>
  </si>
  <si>
    <t>Katusealune</t>
  </si>
  <si>
    <t>Lasteaed Päikesejänku</t>
  </si>
  <si>
    <t>torutööd</t>
  </si>
  <si>
    <t>Lasteaed Tareke</t>
  </si>
  <si>
    <t>Lasteaia hoone rek.</t>
  </si>
  <si>
    <t>09211</t>
  </si>
  <si>
    <t>Haapsalu Linna Algkool</t>
  </si>
  <si>
    <t>Hoone rek.</t>
  </si>
  <si>
    <t xml:space="preserve">Mänguväljak </t>
  </si>
  <si>
    <t>09220</t>
  </si>
  <si>
    <t>Haapsalu Gümnaasium</t>
  </si>
  <si>
    <t>Haapsalu Gümnaasiumi võimla</t>
  </si>
  <si>
    <t>spordiväljak ja piirdeaiad</t>
  </si>
  <si>
    <t>põrandakatete rek.</t>
  </si>
  <si>
    <t>Haapsalu Wiedemanni Gümnaasium</t>
  </si>
  <si>
    <t xml:space="preserve">Hoone sisetööd </t>
  </si>
  <si>
    <t>Haapsalu Üldgümnaasium</t>
  </si>
  <si>
    <t>projekteerimine</t>
  </si>
  <si>
    <t>Haapsalu Täiskasvanute Gümnaasium</t>
  </si>
  <si>
    <t>10</t>
  </si>
  <si>
    <t>Sotsiaalne kaitse</t>
  </si>
  <si>
    <t>10200</t>
  </si>
  <si>
    <t>Haapsalu Sotsiaalmaja</t>
  </si>
  <si>
    <t>Sotsiaalmaja soojatrasside rek</t>
  </si>
  <si>
    <t>Sotsiaalmaja koridoride ja sissepääsude rek</t>
  </si>
  <si>
    <t>Sotsiaalmaja vanurite hooldekodu</t>
  </si>
  <si>
    <t>Paralepa terviseradade arendus</t>
  </si>
  <si>
    <t>Lastekeskuse hoone siseruumide rek.</t>
  </si>
  <si>
    <t>Haapsalu linna arengukavale 2009-2013</t>
  </si>
  <si>
    <t>Haapsalu linna arengukava investeeringute kava 2009-2013</t>
  </si>
  <si>
    <t>Lisa 2</t>
  </si>
  <si>
    <t>Kinnitatud</t>
  </si>
  <si>
    <t>Haapsalu Linnavolikogu 31.10.2008.a määrusega nr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</si>
</sst>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sz val="10"/>
      <color indexed="10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19" applyNumberFormat="1" applyFont="1" applyFill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left" wrapText="1"/>
    </xf>
    <xf numFmtId="3" fontId="3" fillId="3" borderId="4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49" fontId="0" fillId="4" borderId="3" xfId="0" applyNumberFormat="1" applyFont="1" applyFill="1" applyBorder="1" applyAlignment="1">
      <alignment horizontal="center" wrapText="1"/>
    </xf>
    <xf numFmtId="3" fontId="0" fillId="4" borderId="6" xfId="0" applyNumberFormat="1" applyFont="1" applyFill="1" applyBorder="1" applyAlignment="1">
      <alignment horizontal="left" wrapText="1"/>
    </xf>
    <xf numFmtId="3" fontId="0" fillId="4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49" fontId="0" fillId="4" borderId="1" xfId="0" applyNumberFormat="1" applyFill="1" applyBorder="1" applyAlignment="1">
      <alignment horizontal="center" wrapText="1"/>
    </xf>
    <xf numFmtId="3" fontId="0" fillId="4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/>
    </xf>
    <xf numFmtId="3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Alignment="1">
      <alignment/>
    </xf>
    <xf numFmtId="3" fontId="3" fillId="0" borderId="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center" textRotation="90" wrapText="1"/>
    </xf>
    <xf numFmtId="49" fontId="0" fillId="0" borderId="4" xfId="0" applyNumberFormat="1" applyBorder="1" applyAlignment="1">
      <alignment horizontal="center" textRotation="90" wrapText="1"/>
    </xf>
    <xf numFmtId="49" fontId="0" fillId="0" borderId="3" xfId="0" applyNumberFormat="1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3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B11" sqref="AB11:AF12"/>
    </sheetView>
  </sheetViews>
  <sheetFormatPr defaultColWidth="9.140625" defaultRowHeight="12.75" outlineLevelCol="1"/>
  <cols>
    <col min="1" max="1" width="7.57421875" style="73" customWidth="1"/>
    <col min="2" max="2" width="31.7109375" style="0" customWidth="1"/>
    <col min="3" max="3" width="11.28125" style="0" customWidth="1"/>
    <col min="4" max="4" width="10.00390625" style="0" hidden="1" customWidth="1" outlineLevel="1"/>
    <col min="5" max="5" width="10.57421875" style="0" hidden="1" customWidth="1" outlineLevel="1"/>
    <col min="6" max="6" width="11.00390625" style="0" hidden="1" customWidth="1" outlineLevel="1"/>
    <col min="7" max="7" width="0.85546875" style="0" hidden="1" customWidth="1" outlineLevel="1"/>
    <col min="8" max="8" width="9.8515625" style="0" customWidth="1" collapsed="1"/>
    <col min="9" max="9" width="11.421875" style="0" customWidth="1"/>
    <col min="10" max="11" width="10.28125" style="0" customWidth="1" outlineLevel="1"/>
    <col min="12" max="12" width="10.8515625" style="0" customWidth="1" outlineLevel="1"/>
    <col min="13" max="13" width="11.140625" style="0" customWidth="1" outlineLevel="1"/>
    <col min="14" max="14" width="10.8515625" style="0" customWidth="1"/>
    <col min="15" max="18" width="10.140625" style="0" hidden="1" customWidth="1" outlineLevel="1"/>
    <col min="19" max="19" width="10.8515625" style="0" customWidth="1" collapsed="1"/>
    <col min="20" max="23" width="10.8515625" style="0" hidden="1" customWidth="1" outlineLevel="1"/>
    <col min="24" max="24" width="11.57421875" style="0" customWidth="1" collapsed="1"/>
    <col min="25" max="27" width="10.8515625" style="0" hidden="1" customWidth="1" outlineLevel="1"/>
    <col min="28" max="28" width="10.8515625" style="0" customWidth="1" collapsed="1"/>
    <col min="29" max="31" width="10.8515625" style="0" hidden="1" customWidth="1" outlineLevel="1"/>
    <col min="32" max="32" width="12.00390625" style="0" hidden="1" customWidth="1" outlineLevel="1"/>
    <col min="33" max="33" width="11.00390625" style="6" customWidth="1" collapsed="1"/>
    <col min="34" max="34" width="9.8515625" style="0" hidden="1" customWidth="1" outlineLevel="1"/>
    <col min="35" max="35" width="10.28125" style="0" hidden="1" customWidth="1" outlineLevel="1"/>
    <col min="36" max="36" width="24.140625" style="0" hidden="1" customWidth="1" outlineLevel="1"/>
    <col min="37" max="37" width="9.140625" style="0" customWidth="1" collapsed="1"/>
  </cols>
  <sheetData>
    <row r="1" spans="1:33" ht="12.75">
      <c r="A1" s="76"/>
      <c r="B1" s="76"/>
      <c r="C1" s="76"/>
      <c r="D1" s="76"/>
      <c r="E1" s="77"/>
      <c r="F1" s="77"/>
      <c r="G1" s="78"/>
      <c r="H1" s="79"/>
      <c r="I1" s="77"/>
      <c r="AG1" s="80" t="s">
        <v>223</v>
      </c>
    </row>
    <row r="2" spans="1:33" ht="12.75">
      <c r="A2" s="76"/>
      <c r="B2" s="76"/>
      <c r="C2" s="76"/>
      <c r="D2" s="76"/>
      <c r="E2" s="77"/>
      <c r="F2" s="77"/>
      <c r="G2" s="78"/>
      <c r="H2" s="79"/>
      <c r="I2" s="77"/>
      <c r="AG2" s="81" t="s">
        <v>221</v>
      </c>
    </row>
    <row r="3" spans="1:33" ht="12.75">
      <c r="A3" s="76"/>
      <c r="B3" s="76"/>
      <c r="C3" s="76"/>
      <c r="D3" s="76"/>
      <c r="E3" s="77"/>
      <c r="F3" s="77"/>
      <c r="G3" s="78"/>
      <c r="H3" s="79"/>
      <c r="I3" s="77"/>
      <c r="AG3" s="80" t="s">
        <v>224</v>
      </c>
    </row>
    <row r="4" spans="1:33" ht="15.75">
      <c r="A4" s="82" t="s">
        <v>222</v>
      </c>
      <c r="B4" s="82"/>
      <c r="C4" s="82"/>
      <c r="D4" s="82"/>
      <c r="E4" s="83"/>
      <c r="F4" s="77"/>
      <c r="G4" s="78"/>
      <c r="H4" s="79"/>
      <c r="I4" s="77"/>
      <c r="J4" s="81"/>
      <c r="AG4" s="81" t="s">
        <v>225</v>
      </c>
    </row>
    <row r="5" ht="12.75" hidden="1"/>
    <row r="6" spans="1:33" s="2" customFormat="1" ht="18" hidden="1">
      <c r="A6" s="1"/>
      <c r="F6" s="3"/>
      <c r="G6" s="3"/>
      <c r="AG6" s="4"/>
    </row>
    <row r="7" spans="1:32" s="6" customFormat="1" ht="15.75" customHeight="1">
      <c r="A7" s="5"/>
      <c r="G7" s="7"/>
      <c r="J7" s="7"/>
      <c r="K7" s="7"/>
      <c r="Q7" s="7"/>
      <c r="X7" s="7"/>
      <c r="AF7" s="8"/>
    </row>
    <row r="8" spans="1:33" s="2" customFormat="1" ht="15" customHeight="1">
      <c r="A8" s="9" t="s">
        <v>0</v>
      </c>
      <c r="G8" s="7"/>
      <c r="AG8" s="4"/>
    </row>
    <row r="9" spans="1:36" s="2" customFormat="1" ht="25.5" customHeight="1" hidden="1">
      <c r="A9" s="9"/>
      <c r="AG9" s="4"/>
      <c r="AJ9" s="3">
        <f>I14+N14+S14+X14+AB14+AG14</f>
        <v>452504219.5</v>
      </c>
    </row>
    <row r="10" spans="1:33" ht="22.5" customHeight="1" hidden="1">
      <c r="A10" s="6" t="s">
        <v>1</v>
      </c>
      <c r="B10" s="10" t="str">
        <f>IF(ROUND(C14,2)=ROUND(AJ9,2),"Andmed õieti sisestatud !",CONCATENATE("VIGA: Projekti maksumuse ja Objekti realiseerimise vahe = ",ROUND(C14-AJ9,2)))</f>
        <v>Andmed õieti sisestatud !</v>
      </c>
      <c r="C10" s="11" t="s">
        <v>2</v>
      </c>
      <c r="G10" s="12">
        <f>C14-D14-E14-F14-G14</f>
        <v>-0.5</v>
      </c>
      <c r="N10" s="13"/>
      <c r="O10" s="13"/>
      <c r="P10" s="13"/>
      <c r="Q10" s="13"/>
      <c r="R10" s="13"/>
      <c r="AG10" s="4"/>
    </row>
    <row r="11" spans="1:36" ht="12.75" customHeight="1">
      <c r="A11" s="86" t="s">
        <v>3</v>
      </c>
      <c r="B11" s="89" t="s">
        <v>4</v>
      </c>
      <c r="C11" s="92" t="s">
        <v>5</v>
      </c>
      <c r="D11" s="95" t="s">
        <v>6</v>
      </c>
      <c r="E11" s="96"/>
      <c r="F11" s="96"/>
      <c r="G11" s="97"/>
      <c r="H11" s="92" t="s">
        <v>7</v>
      </c>
      <c r="I11" s="113">
        <v>2008</v>
      </c>
      <c r="J11" s="114"/>
      <c r="K11" s="114"/>
      <c r="L11" s="114"/>
      <c r="M11" s="115"/>
      <c r="N11" s="101">
        <v>2009</v>
      </c>
      <c r="O11" s="102"/>
      <c r="P11" s="102"/>
      <c r="Q11" s="102"/>
      <c r="R11" s="103"/>
      <c r="S11" s="101">
        <v>2010</v>
      </c>
      <c r="T11" s="102"/>
      <c r="U11" s="102"/>
      <c r="V11" s="102"/>
      <c r="W11" s="103"/>
      <c r="X11" s="101">
        <v>2011</v>
      </c>
      <c r="Y11" s="102"/>
      <c r="Z11" s="102"/>
      <c r="AA11" s="103"/>
      <c r="AB11" s="107">
        <v>2012</v>
      </c>
      <c r="AC11" s="108"/>
      <c r="AD11" s="108"/>
      <c r="AE11" s="108"/>
      <c r="AF11" s="109"/>
      <c r="AG11" s="107">
        <v>2013</v>
      </c>
      <c r="AH11" s="108"/>
      <c r="AI11" s="108"/>
      <c r="AJ11" s="109"/>
    </row>
    <row r="12" spans="1:36" ht="24.75" customHeight="1">
      <c r="A12" s="87"/>
      <c r="B12" s="90"/>
      <c r="C12" s="93"/>
      <c r="D12" s="98"/>
      <c r="E12" s="99"/>
      <c r="F12" s="99"/>
      <c r="G12" s="100"/>
      <c r="H12" s="93"/>
      <c r="I12" s="116"/>
      <c r="J12" s="117"/>
      <c r="K12" s="117"/>
      <c r="L12" s="117"/>
      <c r="M12" s="118"/>
      <c r="N12" s="104"/>
      <c r="O12" s="105"/>
      <c r="P12" s="105"/>
      <c r="Q12" s="105"/>
      <c r="R12" s="106"/>
      <c r="S12" s="104"/>
      <c r="T12" s="105"/>
      <c r="U12" s="105"/>
      <c r="V12" s="105"/>
      <c r="W12" s="106"/>
      <c r="X12" s="104"/>
      <c r="Y12" s="105"/>
      <c r="Z12" s="105"/>
      <c r="AA12" s="106"/>
      <c r="AB12" s="110"/>
      <c r="AC12" s="111"/>
      <c r="AD12" s="111"/>
      <c r="AE12" s="111"/>
      <c r="AF12" s="112"/>
      <c r="AG12" s="110"/>
      <c r="AH12" s="111"/>
      <c r="AI12" s="111"/>
      <c r="AJ12" s="112"/>
    </row>
    <row r="13" spans="1:36" s="20" customFormat="1" ht="41.25" customHeight="1">
      <c r="A13" s="88"/>
      <c r="B13" s="91"/>
      <c r="C13" s="94"/>
      <c r="D13" s="14" t="s">
        <v>8</v>
      </c>
      <c r="E13" s="14" t="s">
        <v>9</v>
      </c>
      <c r="F13" s="15" t="s">
        <v>10</v>
      </c>
      <c r="G13" s="14" t="s">
        <v>11</v>
      </c>
      <c r="H13" s="94"/>
      <c r="I13" s="16" t="s">
        <v>12</v>
      </c>
      <c r="J13" s="17" t="s">
        <v>13</v>
      </c>
      <c r="K13" s="17" t="s">
        <v>14</v>
      </c>
      <c r="L13" s="17" t="s">
        <v>15</v>
      </c>
      <c r="M13" s="18" t="s">
        <v>16</v>
      </c>
      <c r="N13" s="16" t="s">
        <v>12</v>
      </c>
      <c r="O13" s="17" t="s">
        <v>13</v>
      </c>
      <c r="P13" s="17" t="s">
        <v>14</v>
      </c>
      <c r="Q13" s="17" t="s">
        <v>15</v>
      </c>
      <c r="R13" s="18" t="s">
        <v>16</v>
      </c>
      <c r="S13" s="16" t="s">
        <v>12</v>
      </c>
      <c r="T13" s="17" t="s">
        <v>13</v>
      </c>
      <c r="U13" s="17" t="s">
        <v>14</v>
      </c>
      <c r="V13" s="17" t="s">
        <v>15</v>
      </c>
      <c r="W13" s="18" t="s">
        <v>16</v>
      </c>
      <c r="X13" s="16" t="s">
        <v>12</v>
      </c>
      <c r="Y13" s="17" t="s">
        <v>13</v>
      </c>
      <c r="Z13" s="17" t="s">
        <v>15</v>
      </c>
      <c r="AA13" s="18" t="s">
        <v>16</v>
      </c>
      <c r="AB13" s="16" t="s">
        <v>12</v>
      </c>
      <c r="AC13" s="17" t="s">
        <v>13</v>
      </c>
      <c r="AD13" s="17" t="s">
        <v>14</v>
      </c>
      <c r="AE13" s="17" t="s">
        <v>15</v>
      </c>
      <c r="AF13" s="18" t="s">
        <v>16</v>
      </c>
      <c r="AG13" s="16" t="s">
        <v>12</v>
      </c>
      <c r="AH13" s="19" t="s">
        <v>13</v>
      </c>
      <c r="AI13" s="19" t="s">
        <v>15</v>
      </c>
      <c r="AJ13" s="84" t="s">
        <v>16</v>
      </c>
    </row>
    <row r="14" spans="1:36" s="27" customFormat="1" ht="25.5" customHeight="1">
      <c r="A14" s="21"/>
      <c r="B14" s="22" t="s">
        <v>17</v>
      </c>
      <c r="C14" s="23">
        <f>C15+C22+C78+C103+C130+C170+C204</f>
        <v>452504219.5</v>
      </c>
      <c r="D14" s="23">
        <f>D15+D22+D78+D103+D130+D170+D204</f>
        <v>43889910</v>
      </c>
      <c r="E14" s="23">
        <f>E15+E22+E78+E103+E130+E170+E204</f>
        <v>30618000</v>
      </c>
      <c r="F14" s="24">
        <f>F15+F22+F78+F103+F130+F170+F204</f>
        <v>139435000</v>
      </c>
      <c r="G14" s="23">
        <f>G15+G22+G78+G103+G130+G170+G204</f>
        <v>238561310</v>
      </c>
      <c r="H14" s="24"/>
      <c r="I14" s="24">
        <f aca="true" t="shared" si="0" ref="I14:AJ14">I15+I22+I78+I103+I130+I170+I204</f>
        <v>37236219.5</v>
      </c>
      <c r="J14" s="24">
        <f t="shared" si="0"/>
        <v>10734910</v>
      </c>
      <c r="K14" s="24">
        <f t="shared" si="0"/>
        <v>0</v>
      </c>
      <c r="L14" s="24">
        <f t="shared" si="0"/>
        <v>12350000</v>
      </c>
      <c r="M14" s="24">
        <f t="shared" si="0"/>
        <v>14151310</v>
      </c>
      <c r="N14" s="24">
        <f t="shared" si="0"/>
        <v>116393000</v>
      </c>
      <c r="O14" s="25">
        <f t="shared" si="0"/>
        <v>550000</v>
      </c>
      <c r="P14" s="25">
        <f t="shared" si="0"/>
        <v>5443000</v>
      </c>
      <c r="Q14" s="25">
        <f t="shared" si="0"/>
        <v>38500000</v>
      </c>
      <c r="R14" s="25">
        <f t="shared" si="0"/>
        <v>71900000</v>
      </c>
      <c r="S14" s="25">
        <f t="shared" si="0"/>
        <v>36260000</v>
      </c>
      <c r="T14" s="25">
        <f t="shared" si="0"/>
        <v>2810000</v>
      </c>
      <c r="U14" s="25">
        <f t="shared" si="0"/>
        <v>175000</v>
      </c>
      <c r="V14" s="25">
        <f t="shared" si="0"/>
        <v>12250000</v>
      </c>
      <c r="W14" s="25">
        <f t="shared" si="0"/>
        <v>21025000</v>
      </c>
      <c r="X14" s="25">
        <f t="shared" si="0"/>
        <v>40060000</v>
      </c>
      <c r="Y14" s="25">
        <f t="shared" si="0"/>
        <v>8855000</v>
      </c>
      <c r="Z14" s="25">
        <f t="shared" si="0"/>
        <v>15230000</v>
      </c>
      <c r="AA14" s="25">
        <f t="shared" si="0"/>
        <v>15975000</v>
      </c>
      <c r="AB14" s="25">
        <f t="shared" si="0"/>
        <v>92705000</v>
      </c>
      <c r="AC14" s="25">
        <f t="shared" si="0"/>
        <v>11315000</v>
      </c>
      <c r="AD14" s="25">
        <f t="shared" si="0"/>
        <v>25000000</v>
      </c>
      <c r="AE14" s="25">
        <f t="shared" si="0"/>
        <v>20855000</v>
      </c>
      <c r="AF14" s="26">
        <f t="shared" si="0"/>
        <v>35535000</v>
      </c>
      <c r="AG14" s="85">
        <f t="shared" si="0"/>
        <v>129850000</v>
      </c>
      <c r="AH14" s="85">
        <f t="shared" si="0"/>
        <v>9625000</v>
      </c>
      <c r="AI14" s="85">
        <f t="shared" si="0"/>
        <v>40250000</v>
      </c>
      <c r="AJ14" s="85">
        <f t="shared" si="0"/>
        <v>79975000</v>
      </c>
    </row>
    <row r="15" spans="1:36" s="20" customFormat="1" ht="12.75" customHeight="1">
      <c r="A15" s="28" t="s">
        <v>18</v>
      </c>
      <c r="B15" s="29" t="s">
        <v>19</v>
      </c>
      <c r="C15" s="30">
        <f aca="true" t="shared" si="1" ref="C15:AJ15">C16</f>
        <v>1600000</v>
      </c>
      <c r="D15" s="30">
        <f aca="true" t="shared" si="2" ref="D15:D25">J15+O15+T15+Y15+AC15+AH15</f>
        <v>1600000</v>
      </c>
      <c r="E15" s="30">
        <f>K15+P15+U15+AD15</f>
        <v>0</v>
      </c>
      <c r="F15" s="30">
        <f aca="true" t="shared" si="3" ref="F15:F25">L15+Q15+V15+Z15+AE15+AI15</f>
        <v>0</v>
      </c>
      <c r="G15" s="30">
        <f aca="true" t="shared" si="4" ref="G15:G25">M15+R15+W15+AA15+AF15+AJ15</f>
        <v>0</v>
      </c>
      <c r="H15" s="30">
        <f t="shared" si="1"/>
        <v>0</v>
      </c>
      <c r="I15" s="30">
        <f t="shared" si="1"/>
        <v>200000</v>
      </c>
      <c r="J15" s="30">
        <f t="shared" si="1"/>
        <v>200000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50000</v>
      </c>
      <c r="O15" s="30">
        <f t="shared" si="1"/>
        <v>50000</v>
      </c>
      <c r="P15" s="30">
        <f t="shared" si="1"/>
        <v>0</v>
      </c>
      <c r="Q15" s="30">
        <f t="shared" si="1"/>
        <v>0</v>
      </c>
      <c r="R15" s="30">
        <f t="shared" si="1"/>
        <v>0</v>
      </c>
      <c r="S15" s="30">
        <f t="shared" si="1"/>
        <v>100000</v>
      </c>
      <c r="T15" s="30">
        <f t="shared" si="1"/>
        <v>100000</v>
      </c>
      <c r="U15" s="30">
        <f t="shared" si="1"/>
        <v>0</v>
      </c>
      <c r="V15" s="30">
        <f t="shared" si="1"/>
        <v>0</v>
      </c>
      <c r="W15" s="30">
        <f t="shared" si="1"/>
        <v>0</v>
      </c>
      <c r="X15" s="30">
        <f t="shared" si="1"/>
        <v>800000</v>
      </c>
      <c r="Y15" s="30">
        <f t="shared" si="1"/>
        <v>800000</v>
      </c>
      <c r="Z15" s="30">
        <f t="shared" si="1"/>
        <v>0</v>
      </c>
      <c r="AA15" s="30">
        <f t="shared" si="1"/>
        <v>0</v>
      </c>
      <c r="AB15" s="30">
        <f t="shared" si="1"/>
        <v>250000</v>
      </c>
      <c r="AC15" s="30">
        <f t="shared" si="1"/>
        <v>250000</v>
      </c>
      <c r="AD15" s="30"/>
      <c r="AE15" s="30">
        <f t="shared" si="1"/>
        <v>0</v>
      </c>
      <c r="AF15" s="30">
        <f t="shared" si="1"/>
        <v>0</v>
      </c>
      <c r="AG15" s="30">
        <f t="shared" si="1"/>
        <v>200000</v>
      </c>
      <c r="AH15" s="30">
        <f t="shared" si="1"/>
        <v>200000</v>
      </c>
      <c r="AI15" s="30">
        <f t="shared" si="1"/>
        <v>0</v>
      </c>
      <c r="AJ15" s="30">
        <f t="shared" si="1"/>
        <v>0</v>
      </c>
    </row>
    <row r="16" spans="1:36" s="34" customFormat="1" ht="12.75" customHeight="1">
      <c r="A16" s="31" t="s">
        <v>20</v>
      </c>
      <c r="B16" s="32" t="s">
        <v>21</v>
      </c>
      <c r="C16" s="33">
        <f aca="true" t="shared" si="5" ref="C16:C25">I16+N16+S16+X16+AB16+AG16</f>
        <v>1600000</v>
      </c>
      <c r="D16" s="33">
        <f t="shared" si="2"/>
        <v>1600000</v>
      </c>
      <c r="E16" s="33">
        <f aca="true" t="shared" si="6" ref="E16:E79">K16+P16+U16+AD16</f>
        <v>0</v>
      </c>
      <c r="F16" s="33">
        <f t="shared" si="3"/>
        <v>0</v>
      </c>
      <c r="G16" s="33">
        <f t="shared" si="4"/>
        <v>0</v>
      </c>
      <c r="H16" s="33"/>
      <c r="I16" s="33">
        <f>SUM(I17:I21)</f>
        <v>200000</v>
      </c>
      <c r="J16" s="33">
        <f aca="true" t="shared" si="7" ref="J16:AG16">SUM(J17:J21)</f>
        <v>200000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50000</v>
      </c>
      <c r="O16" s="33">
        <f t="shared" si="7"/>
        <v>50000</v>
      </c>
      <c r="P16" s="33">
        <f t="shared" si="7"/>
        <v>0</v>
      </c>
      <c r="Q16" s="33">
        <f t="shared" si="7"/>
        <v>0</v>
      </c>
      <c r="R16" s="33">
        <f t="shared" si="7"/>
        <v>0</v>
      </c>
      <c r="S16" s="33">
        <f t="shared" si="7"/>
        <v>100000</v>
      </c>
      <c r="T16" s="33">
        <f t="shared" si="7"/>
        <v>100000</v>
      </c>
      <c r="U16" s="33">
        <f t="shared" si="7"/>
        <v>0</v>
      </c>
      <c r="V16" s="33">
        <f t="shared" si="7"/>
        <v>0</v>
      </c>
      <c r="W16" s="33">
        <f t="shared" si="7"/>
        <v>0</v>
      </c>
      <c r="X16" s="33">
        <f t="shared" si="7"/>
        <v>800000</v>
      </c>
      <c r="Y16" s="33">
        <f t="shared" si="7"/>
        <v>800000</v>
      </c>
      <c r="Z16" s="33">
        <f t="shared" si="7"/>
        <v>0</v>
      </c>
      <c r="AA16" s="33">
        <f t="shared" si="7"/>
        <v>0</v>
      </c>
      <c r="AB16" s="33">
        <f t="shared" si="7"/>
        <v>250000</v>
      </c>
      <c r="AC16" s="33">
        <f t="shared" si="7"/>
        <v>250000</v>
      </c>
      <c r="AD16" s="33"/>
      <c r="AE16" s="33">
        <f t="shared" si="7"/>
        <v>0</v>
      </c>
      <c r="AF16" s="33">
        <f t="shared" si="7"/>
        <v>0</v>
      </c>
      <c r="AG16" s="33">
        <f t="shared" si="7"/>
        <v>200000</v>
      </c>
      <c r="AH16" s="33">
        <f>SUM(AH17:AH21)</f>
        <v>200000</v>
      </c>
      <c r="AI16" s="33">
        <f>SUM(AI17:AI21)</f>
        <v>0</v>
      </c>
      <c r="AJ16" s="33">
        <f>SUM(AJ17:AJ21)</f>
        <v>0</v>
      </c>
    </row>
    <row r="17" spans="1:36" s="20" customFormat="1" ht="12.75" customHeight="1">
      <c r="A17" s="35"/>
      <c r="B17" s="36" t="s">
        <v>22</v>
      </c>
      <c r="C17" s="37">
        <f t="shared" si="5"/>
        <v>200000</v>
      </c>
      <c r="D17" s="37">
        <f t="shared" si="2"/>
        <v>200000</v>
      </c>
      <c r="E17" s="37">
        <f t="shared" si="6"/>
        <v>0</v>
      </c>
      <c r="F17" s="37">
        <f t="shared" si="3"/>
        <v>0</v>
      </c>
      <c r="G17" s="37">
        <f t="shared" si="4"/>
        <v>0</v>
      </c>
      <c r="H17" s="38"/>
      <c r="I17" s="37">
        <v>200000</v>
      </c>
      <c r="J17" s="39">
        <v>200000</v>
      </c>
      <c r="K17" s="39"/>
      <c r="L17" s="39"/>
      <c r="M17" s="39"/>
      <c r="N17" s="37">
        <v>0</v>
      </c>
      <c r="O17" s="37"/>
      <c r="P17" s="37"/>
      <c r="Q17" s="37"/>
      <c r="R17" s="37"/>
      <c r="S17" s="37">
        <v>0</v>
      </c>
      <c r="T17" s="37"/>
      <c r="U17" s="37"/>
      <c r="V17" s="37"/>
      <c r="W17" s="37"/>
      <c r="X17" s="37">
        <v>0</v>
      </c>
      <c r="Y17" s="37"/>
      <c r="Z17" s="37"/>
      <c r="AA17" s="37"/>
      <c r="AB17" s="37">
        <v>0</v>
      </c>
      <c r="AC17" s="37"/>
      <c r="AD17" s="37"/>
      <c r="AE17" s="37"/>
      <c r="AF17" s="37"/>
      <c r="AG17" s="37">
        <v>0</v>
      </c>
      <c r="AH17" s="37"/>
      <c r="AI17" s="37"/>
      <c r="AJ17" s="37"/>
    </row>
    <row r="18" spans="1:36" s="20" customFormat="1" ht="12.75" customHeight="1">
      <c r="A18" s="35"/>
      <c r="B18" s="36" t="s">
        <v>23</v>
      </c>
      <c r="C18" s="37">
        <f t="shared" si="5"/>
        <v>500000</v>
      </c>
      <c r="D18" s="37">
        <f t="shared" si="2"/>
        <v>500000</v>
      </c>
      <c r="E18" s="37">
        <f t="shared" si="6"/>
        <v>0</v>
      </c>
      <c r="F18" s="37">
        <f t="shared" si="3"/>
        <v>0</v>
      </c>
      <c r="G18" s="37">
        <f t="shared" si="4"/>
        <v>0</v>
      </c>
      <c r="H18" s="38"/>
      <c r="I18" s="37">
        <v>0</v>
      </c>
      <c r="J18" s="39"/>
      <c r="K18" s="39"/>
      <c r="L18" s="39"/>
      <c r="M18" s="39"/>
      <c r="N18" s="37">
        <v>0</v>
      </c>
      <c r="O18" s="37"/>
      <c r="P18" s="37"/>
      <c r="Q18" s="37"/>
      <c r="R18" s="37"/>
      <c r="S18" s="37">
        <v>0</v>
      </c>
      <c r="T18" s="37"/>
      <c r="U18" s="37"/>
      <c r="V18" s="37"/>
      <c r="W18" s="37"/>
      <c r="X18" s="37">
        <v>500000</v>
      </c>
      <c r="Y18" s="37">
        <v>500000</v>
      </c>
      <c r="Z18" s="37"/>
      <c r="AA18" s="37"/>
      <c r="AB18" s="37">
        <v>0</v>
      </c>
      <c r="AC18" s="37"/>
      <c r="AD18" s="37"/>
      <c r="AE18" s="37"/>
      <c r="AF18" s="37"/>
      <c r="AG18" s="37">
        <v>0</v>
      </c>
      <c r="AH18" s="37"/>
      <c r="AI18" s="37"/>
      <c r="AJ18" s="37"/>
    </row>
    <row r="19" spans="1:36" s="20" customFormat="1" ht="12.75" customHeight="1">
      <c r="A19" s="35"/>
      <c r="B19" s="36" t="s">
        <v>24</v>
      </c>
      <c r="C19" s="37">
        <f t="shared" si="5"/>
        <v>50000</v>
      </c>
      <c r="D19" s="37">
        <f t="shared" si="2"/>
        <v>50000</v>
      </c>
      <c r="E19" s="37">
        <f t="shared" si="6"/>
        <v>0</v>
      </c>
      <c r="F19" s="37">
        <f t="shared" si="3"/>
        <v>0</v>
      </c>
      <c r="G19" s="37">
        <f t="shared" si="4"/>
        <v>0</v>
      </c>
      <c r="H19" s="38"/>
      <c r="I19" s="37">
        <v>0</v>
      </c>
      <c r="J19" s="39"/>
      <c r="K19" s="39"/>
      <c r="L19" s="39"/>
      <c r="M19" s="39"/>
      <c r="N19" s="37">
        <v>0</v>
      </c>
      <c r="O19" s="37"/>
      <c r="P19" s="37"/>
      <c r="Q19" s="37"/>
      <c r="R19" s="37"/>
      <c r="S19" s="37">
        <v>0</v>
      </c>
      <c r="T19" s="37"/>
      <c r="U19" s="37"/>
      <c r="V19" s="37"/>
      <c r="W19" s="37"/>
      <c r="X19" s="37">
        <v>0</v>
      </c>
      <c r="Y19" s="37"/>
      <c r="Z19" s="37"/>
      <c r="AA19" s="37"/>
      <c r="AB19" s="37">
        <v>50000</v>
      </c>
      <c r="AC19" s="37">
        <v>50000</v>
      </c>
      <c r="AD19" s="37"/>
      <c r="AE19" s="37"/>
      <c r="AF19" s="37"/>
      <c r="AG19" s="37">
        <v>0</v>
      </c>
      <c r="AH19" s="37">
        <v>0</v>
      </c>
      <c r="AI19" s="37"/>
      <c r="AJ19" s="37"/>
    </row>
    <row r="20" spans="1:36" s="20" customFormat="1" ht="12.75" customHeight="1">
      <c r="A20" s="35"/>
      <c r="B20" s="36" t="s">
        <v>25</v>
      </c>
      <c r="C20" s="37">
        <f t="shared" si="5"/>
        <v>150000</v>
      </c>
      <c r="D20" s="37">
        <f t="shared" si="2"/>
        <v>150000</v>
      </c>
      <c r="E20" s="37">
        <f t="shared" si="6"/>
        <v>0</v>
      </c>
      <c r="F20" s="37">
        <f t="shared" si="3"/>
        <v>0</v>
      </c>
      <c r="G20" s="37">
        <f t="shared" si="4"/>
        <v>0</v>
      </c>
      <c r="H20" s="38"/>
      <c r="I20" s="37">
        <v>0</v>
      </c>
      <c r="J20" s="39"/>
      <c r="K20" s="39"/>
      <c r="L20" s="39"/>
      <c r="M20" s="39"/>
      <c r="N20" s="37">
        <v>50000</v>
      </c>
      <c r="O20" s="37">
        <v>50000</v>
      </c>
      <c r="P20" s="37"/>
      <c r="Q20" s="37"/>
      <c r="R20" s="37"/>
      <c r="S20" s="37">
        <v>100000</v>
      </c>
      <c r="T20" s="37">
        <v>100000</v>
      </c>
      <c r="U20" s="37"/>
      <c r="V20" s="37"/>
      <c r="W20" s="37"/>
      <c r="X20" s="37">
        <v>0</v>
      </c>
      <c r="Y20" s="37"/>
      <c r="Z20" s="37"/>
      <c r="AA20" s="37"/>
      <c r="AB20" s="37">
        <v>0</v>
      </c>
      <c r="AC20" s="37"/>
      <c r="AD20" s="37"/>
      <c r="AE20" s="37"/>
      <c r="AF20" s="37"/>
      <c r="AG20" s="37">
        <v>0</v>
      </c>
      <c r="AH20" s="37"/>
      <c r="AI20" s="37"/>
      <c r="AJ20" s="37"/>
    </row>
    <row r="21" spans="1:36" s="20" customFormat="1" ht="12.75" customHeight="1">
      <c r="A21" s="35"/>
      <c r="B21" s="36" t="s">
        <v>26</v>
      </c>
      <c r="C21" s="37">
        <f t="shared" si="5"/>
        <v>700000</v>
      </c>
      <c r="D21" s="37">
        <f t="shared" si="2"/>
        <v>700000</v>
      </c>
      <c r="E21" s="37">
        <f t="shared" si="6"/>
        <v>0</v>
      </c>
      <c r="F21" s="37">
        <f t="shared" si="3"/>
        <v>0</v>
      </c>
      <c r="G21" s="37">
        <f t="shared" si="4"/>
        <v>0</v>
      </c>
      <c r="H21" s="38"/>
      <c r="I21" s="37">
        <v>0</v>
      </c>
      <c r="J21" s="39"/>
      <c r="K21" s="39"/>
      <c r="L21" s="39"/>
      <c r="M21" s="39"/>
      <c r="N21" s="37">
        <v>0</v>
      </c>
      <c r="O21" s="37"/>
      <c r="P21" s="37"/>
      <c r="Q21" s="37"/>
      <c r="R21" s="37"/>
      <c r="S21" s="37">
        <v>0</v>
      </c>
      <c r="T21" s="37"/>
      <c r="U21" s="37"/>
      <c r="V21" s="37"/>
      <c r="W21" s="37"/>
      <c r="X21" s="37">
        <v>300000</v>
      </c>
      <c r="Y21" s="37">
        <v>300000</v>
      </c>
      <c r="Z21" s="37"/>
      <c r="AA21" s="37"/>
      <c r="AB21" s="37">
        <v>200000</v>
      </c>
      <c r="AC21" s="37">
        <v>200000</v>
      </c>
      <c r="AD21" s="37"/>
      <c r="AE21" s="37"/>
      <c r="AF21" s="37"/>
      <c r="AG21" s="37">
        <v>200000</v>
      </c>
      <c r="AH21" s="37">
        <v>200000</v>
      </c>
      <c r="AI21" s="37"/>
      <c r="AJ21" s="37"/>
    </row>
    <row r="22" spans="1:36" s="20" customFormat="1" ht="12.75" customHeight="1">
      <c r="A22" s="40" t="s">
        <v>27</v>
      </c>
      <c r="B22" s="41" t="s">
        <v>28</v>
      </c>
      <c r="C22" s="42">
        <f t="shared" si="5"/>
        <v>43110000</v>
      </c>
      <c r="D22" s="42">
        <f t="shared" si="2"/>
        <v>10432000</v>
      </c>
      <c r="E22" s="42">
        <f t="shared" si="6"/>
        <v>818000</v>
      </c>
      <c r="F22" s="42">
        <f t="shared" si="3"/>
        <v>30885000</v>
      </c>
      <c r="G22" s="42">
        <f t="shared" si="4"/>
        <v>975000</v>
      </c>
      <c r="H22" s="42">
        <f aca="true" t="shared" si="8" ref="H22:AJ22">H23</f>
        <v>0</v>
      </c>
      <c r="I22" s="42">
        <f t="shared" si="8"/>
        <v>4242000</v>
      </c>
      <c r="J22" s="42">
        <f t="shared" si="8"/>
        <v>3242000</v>
      </c>
      <c r="K22" s="42">
        <f t="shared" si="8"/>
        <v>0</v>
      </c>
      <c r="L22" s="42">
        <f t="shared" si="8"/>
        <v>1000000</v>
      </c>
      <c r="M22" s="42">
        <f t="shared" si="8"/>
        <v>0</v>
      </c>
      <c r="N22" s="42">
        <f t="shared" si="8"/>
        <v>2943000</v>
      </c>
      <c r="O22" s="42">
        <f t="shared" si="8"/>
        <v>0</v>
      </c>
      <c r="P22" s="42">
        <f t="shared" si="8"/>
        <v>643000</v>
      </c>
      <c r="Q22" s="42">
        <f t="shared" si="8"/>
        <v>2300000</v>
      </c>
      <c r="R22" s="42">
        <f t="shared" si="8"/>
        <v>0</v>
      </c>
      <c r="S22" s="42">
        <f t="shared" si="8"/>
        <v>1760000</v>
      </c>
      <c r="T22" s="42">
        <f t="shared" si="8"/>
        <v>610000</v>
      </c>
      <c r="U22" s="42">
        <f t="shared" si="8"/>
        <v>175000</v>
      </c>
      <c r="V22" s="42">
        <f t="shared" si="8"/>
        <v>0</v>
      </c>
      <c r="W22" s="42">
        <f t="shared" si="8"/>
        <v>975000</v>
      </c>
      <c r="X22" s="42">
        <f t="shared" si="8"/>
        <v>6460000</v>
      </c>
      <c r="Y22" s="42">
        <f t="shared" si="8"/>
        <v>4730000</v>
      </c>
      <c r="Z22" s="42">
        <f t="shared" si="8"/>
        <v>1730000</v>
      </c>
      <c r="AA22" s="42">
        <f t="shared" si="8"/>
        <v>0</v>
      </c>
      <c r="AB22" s="42">
        <f t="shared" si="8"/>
        <v>22055000</v>
      </c>
      <c r="AC22" s="42">
        <f t="shared" si="8"/>
        <v>1200000</v>
      </c>
      <c r="AD22" s="42"/>
      <c r="AE22" s="42">
        <f t="shared" si="8"/>
        <v>20855000</v>
      </c>
      <c r="AF22" s="42">
        <f t="shared" si="8"/>
        <v>0</v>
      </c>
      <c r="AG22" s="42">
        <f t="shared" si="8"/>
        <v>5650000</v>
      </c>
      <c r="AH22" s="42">
        <f t="shared" si="8"/>
        <v>650000</v>
      </c>
      <c r="AI22" s="42">
        <f t="shared" si="8"/>
        <v>5000000</v>
      </c>
      <c r="AJ22" s="42">
        <f t="shared" si="8"/>
        <v>0</v>
      </c>
    </row>
    <row r="23" spans="1:36" s="34" customFormat="1" ht="12.75" customHeight="1">
      <c r="A23" s="31" t="s">
        <v>29</v>
      </c>
      <c r="B23" s="43" t="s">
        <v>30</v>
      </c>
      <c r="C23" s="33">
        <f t="shared" si="5"/>
        <v>43110000</v>
      </c>
      <c r="D23" s="33">
        <f t="shared" si="2"/>
        <v>10432000</v>
      </c>
      <c r="E23" s="33">
        <f t="shared" si="6"/>
        <v>818000</v>
      </c>
      <c r="F23" s="33">
        <f t="shared" si="3"/>
        <v>30885000</v>
      </c>
      <c r="G23" s="33">
        <f t="shared" si="4"/>
        <v>975000</v>
      </c>
      <c r="H23" s="33"/>
      <c r="I23" s="33">
        <f aca="true" t="shared" si="9" ref="I23:AC23">SUM(I24:I77)</f>
        <v>4242000</v>
      </c>
      <c r="J23" s="33">
        <f t="shared" si="9"/>
        <v>3242000</v>
      </c>
      <c r="K23" s="33">
        <f t="shared" si="9"/>
        <v>0</v>
      </c>
      <c r="L23" s="33">
        <f t="shared" si="9"/>
        <v>1000000</v>
      </c>
      <c r="M23" s="33">
        <f t="shared" si="9"/>
        <v>0</v>
      </c>
      <c r="N23" s="33">
        <f t="shared" si="9"/>
        <v>2943000</v>
      </c>
      <c r="O23" s="33">
        <f t="shared" si="9"/>
        <v>0</v>
      </c>
      <c r="P23" s="33">
        <f t="shared" si="9"/>
        <v>643000</v>
      </c>
      <c r="Q23" s="33">
        <f t="shared" si="9"/>
        <v>2300000</v>
      </c>
      <c r="R23" s="33">
        <f t="shared" si="9"/>
        <v>0</v>
      </c>
      <c r="S23" s="33">
        <f t="shared" si="9"/>
        <v>1760000</v>
      </c>
      <c r="T23" s="33">
        <f t="shared" si="9"/>
        <v>610000</v>
      </c>
      <c r="U23" s="33">
        <f t="shared" si="9"/>
        <v>175000</v>
      </c>
      <c r="V23" s="33">
        <f t="shared" si="9"/>
        <v>0</v>
      </c>
      <c r="W23" s="33">
        <f t="shared" si="9"/>
        <v>975000</v>
      </c>
      <c r="X23" s="33">
        <f t="shared" si="9"/>
        <v>6460000</v>
      </c>
      <c r="Y23" s="33">
        <f t="shared" si="9"/>
        <v>4730000</v>
      </c>
      <c r="Z23" s="33">
        <f t="shared" si="9"/>
        <v>1730000</v>
      </c>
      <c r="AA23" s="33">
        <f t="shared" si="9"/>
        <v>0</v>
      </c>
      <c r="AB23" s="33">
        <f t="shared" si="9"/>
        <v>22055000</v>
      </c>
      <c r="AC23" s="33">
        <f t="shared" si="9"/>
        <v>1200000</v>
      </c>
      <c r="AD23" s="33"/>
      <c r="AE23" s="33">
        <f aca="true" t="shared" si="10" ref="AE23:AJ23">SUM(AE24:AE77)</f>
        <v>20855000</v>
      </c>
      <c r="AF23" s="33">
        <f t="shared" si="10"/>
        <v>0</v>
      </c>
      <c r="AG23" s="33">
        <f t="shared" si="10"/>
        <v>5650000</v>
      </c>
      <c r="AH23" s="33">
        <f t="shared" si="10"/>
        <v>650000</v>
      </c>
      <c r="AI23" s="33">
        <f t="shared" si="10"/>
        <v>5000000</v>
      </c>
      <c r="AJ23" s="33">
        <f t="shared" si="10"/>
        <v>0</v>
      </c>
    </row>
    <row r="24" spans="1:36" s="20" customFormat="1" ht="25.5" customHeight="1">
      <c r="A24" s="35"/>
      <c r="B24" s="36" t="s">
        <v>31</v>
      </c>
      <c r="C24" s="37">
        <f t="shared" si="5"/>
        <v>1450000</v>
      </c>
      <c r="D24" s="37">
        <f t="shared" si="2"/>
        <v>300000</v>
      </c>
      <c r="E24" s="37">
        <f t="shared" si="6"/>
        <v>175000</v>
      </c>
      <c r="F24" s="37">
        <f t="shared" si="3"/>
        <v>0</v>
      </c>
      <c r="G24" s="37">
        <f t="shared" si="4"/>
        <v>975000</v>
      </c>
      <c r="H24" s="38" t="s">
        <v>32</v>
      </c>
      <c r="I24" s="44">
        <v>300000</v>
      </c>
      <c r="J24" s="39">
        <v>300000</v>
      </c>
      <c r="K24" s="39"/>
      <c r="L24" s="39"/>
      <c r="M24" s="37">
        <v>0</v>
      </c>
      <c r="N24" s="37"/>
      <c r="O24" s="37"/>
      <c r="P24" s="37"/>
      <c r="Q24" s="37"/>
      <c r="R24" s="37"/>
      <c r="S24" s="37">
        <v>1150000</v>
      </c>
      <c r="T24" s="37"/>
      <c r="U24" s="37">
        <v>175000</v>
      </c>
      <c r="V24" s="37"/>
      <c r="W24" s="37">
        <v>975000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20" customFormat="1" ht="12.75" customHeight="1">
      <c r="A25" s="35"/>
      <c r="B25" s="36" t="s">
        <v>33</v>
      </c>
      <c r="C25" s="37">
        <f t="shared" si="5"/>
        <v>450000</v>
      </c>
      <c r="D25" s="37">
        <f t="shared" si="2"/>
        <v>450000</v>
      </c>
      <c r="E25" s="37">
        <f t="shared" si="6"/>
        <v>0</v>
      </c>
      <c r="F25" s="37">
        <f t="shared" si="3"/>
        <v>0</v>
      </c>
      <c r="G25" s="37">
        <f t="shared" si="4"/>
        <v>0</v>
      </c>
      <c r="H25" s="38" t="s">
        <v>34</v>
      </c>
      <c r="I25" s="37">
        <v>450000</v>
      </c>
      <c r="J25" s="39">
        <v>450000</v>
      </c>
      <c r="K25" s="39"/>
      <c r="L25" s="39"/>
      <c r="M25" s="39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20" customFormat="1" ht="12.75" customHeight="1">
      <c r="A26" s="35"/>
      <c r="B26" s="43" t="s">
        <v>35</v>
      </c>
      <c r="C26" s="37"/>
      <c r="D26" s="37"/>
      <c r="E26" s="37"/>
      <c r="F26" s="37"/>
      <c r="G26" s="37"/>
      <c r="H26" s="38"/>
      <c r="I26" s="37"/>
      <c r="J26" s="39"/>
      <c r="K26" s="39"/>
      <c r="L26" s="39"/>
      <c r="M26" s="3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20" customFormat="1" ht="12.75" customHeight="1">
      <c r="A27" s="35"/>
      <c r="B27" s="36" t="s">
        <v>36</v>
      </c>
      <c r="C27" s="37">
        <f aca="true" t="shared" si="11" ref="C27:C37">I27+N27+S27+X27+AB27+AG27</f>
        <v>20000000</v>
      </c>
      <c r="D27" s="37">
        <f aca="true" t="shared" si="12" ref="D27:D37">J27+O27+T27+Y27+AC27+AH27</f>
        <v>1000000</v>
      </c>
      <c r="E27" s="37">
        <f t="shared" si="6"/>
        <v>0</v>
      </c>
      <c r="F27" s="37">
        <f aca="true" t="shared" si="13" ref="F27:F37">L27+Q27+V27+Z27+AE27+AI27</f>
        <v>19000000</v>
      </c>
      <c r="G27" s="37">
        <f aca="true" t="shared" si="14" ref="G27:G37">M27+R27+W27+AA27+AF27+AJ27</f>
        <v>0</v>
      </c>
      <c r="H27" s="38" t="s">
        <v>34</v>
      </c>
      <c r="I27" s="44">
        <v>2000000</v>
      </c>
      <c r="J27" s="39">
        <v>1000000</v>
      </c>
      <c r="K27" s="39"/>
      <c r="L27" s="39">
        <v>1000000</v>
      </c>
      <c r="M27" s="39"/>
      <c r="N27" s="37">
        <v>2000000</v>
      </c>
      <c r="O27" s="37"/>
      <c r="P27" s="37"/>
      <c r="Q27" s="37">
        <v>2000000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>
        <v>16000000</v>
      </c>
      <c r="AC27" s="37"/>
      <c r="AD27" s="37"/>
      <c r="AE27" s="37">
        <v>16000000</v>
      </c>
      <c r="AF27" s="37"/>
      <c r="AG27" s="37"/>
      <c r="AH27" s="37"/>
      <c r="AI27" s="37"/>
      <c r="AJ27" s="37"/>
    </row>
    <row r="28" spans="1:36" s="20" customFormat="1" ht="12.75" customHeight="1">
      <c r="A28" s="35"/>
      <c r="B28" s="36" t="s">
        <v>37</v>
      </c>
      <c r="C28" s="37">
        <f t="shared" si="11"/>
        <v>750000</v>
      </c>
      <c r="D28" s="37">
        <f t="shared" si="12"/>
        <v>100000</v>
      </c>
      <c r="E28" s="37">
        <f t="shared" si="6"/>
        <v>0</v>
      </c>
      <c r="F28" s="37">
        <f t="shared" si="13"/>
        <v>650000</v>
      </c>
      <c r="G28" s="37">
        <f t="shared" si="14"/>
        <v>0</v>
      </c>
      <c r="H28" s="38"/>
      <c r="I28" s="44">
        <v>100000</v>
      </c>
      <c r="J28" s="39">
        <v>100000</v>
      </c>
      <c r="K28" s="39"/>
      <c r="L28" s="39"/>
      <c r="M28" s="39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>
        <v>650000</v>
      </c>
      <c r="AC28" s="37"/>
      <c r="AD28" s="37"/>
      <c r="AE28" s="37">
        <v>650000</v>
      </c>
      <c r="AF28" s="37"/>
      <c r="AG28" s="37"/>
      <c r="AH28" s="37"/>
      <c r="AI28" s="37"/>
      <c r="AJ28" s="37"/>
    </row>
    <row r="29" spans="1:36" s="20" customFormat="1" ht="24" customHeight="1">
      <c r="A29" s="35"/>
      <c r="B29" s="36" t="s">
        <v>38</v>
      </c>
      <c r="C29" s="37">
        <f t="shared" si="11"/>
        <v>5000000</v>
      </c>
      <c r="D29" s="37">
        <f t="shared" si="12"/>
        <v>0</v>
      </c>
      <c r="E29" s="37">
        <f t="shared" si="6"/>
        <v>0</v>
      </c>
      <c r="F29" s="37">
        <f t="shared" si="13"/>
        <v>5000000</v>
      </c>
      <c r="G29" s="37">
        <f t="shared" si="14"/>
        <v>0</v>
      </c>
      <c r="H29" s="38"/>
      <c r="I29" s="37"/>
      <c r="J29" s="39"/>
      <c r="K29" s="39"/>
      <c r="L29" s="39"/>
      <c r="M29" s="3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>
        <v>5000000</v>
      </c>
      <c r="AH29" s="37">
        <v>0</v>
      </c>
      <c r="AI29" s="37">
        <v>5000000</v>
      </c>
      <c r="AJ29" s="37"/>
    </row>
    <row r="30" spans="1:36" s="20" customFormat="1" ht="25.5" customHeight="1">
      <c r="A30" s="35"/>
      <c r="B30" s="36" t="s">
        <v>39</v>
      </c>
      <c r="C30" s="37">
        <f t="shared" si="11"/>
        <v>150000</v>
      </c>
      <c r="D30" s="37">
        <f t="shared" si="12"/>
        <v>150000</v>
      </c>
      <c r="E30" s="37">
        <f t="shared" si="6"/>
        <v>0</v>
      </c>
      <c r="F30" s="37">
        <f t="shared" si="13"/>
        <v>0</v>
      </c>
      <c r="G30" s="37">
        <f t="shared" si="14"/>
        <v>0</v>
      </c>
      <c r="H30" s="38"/>
      <c r="I30" s="37"/>
      <c r="J30" s="39"/>
      <c r="K30" s="39"/>
      <c r="L30" s="39"/>
      <c r="M30" s="39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>
        <v>150000</v>
      </c>
      <c r="Y30" s="37">
        <v>150000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20" customFormat="1" ht="12.75" customHeight="1">
      <c r="A31" s="35"/>
      <c r="B31" s="36" t="s">
        <v>40</v>
      </c>
      <c r="C31" s="37">
        <f t="shared" si="11"/>
        <v>150000</v>
      </c>
      <c r="D31" s="37">
        <f t="shared" si="12"/>
        <v>150000</v>
      </c>
      <c r="E31" s="37">
        <f t="shared" si="6"/>
        <v>0</v>
      </c>
      <c r="F31" s="37">
        <f t="shared" si="13"/>
        <v>0</v>
      </c>
      <c r="G31" s="37">
        <f t="shared" si="14"/>
        <v>0</v>
      </c>
      <c r="H31" s="38"/>
      <c r="I31" s="37"/>
      <c r="J31" s="39"/>
      <c r="K31" s="39"/>
      <c r="L31" s="39"/>
      <c r="M31" s="39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v>150000</v>
      </c>
      <c r="Y31" s="37">
        <v>150000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20" customFormat="1" ht="12.75" customHeight="1">
      <c r="A32" s="35"/>
      <c r="B32" s="36" t="s">
        <v>41</v>
      </c>
      <c r="C32" s="37">
        <f t="shared" si="11"/>
        <v>100000</v>
      </c>
      <c r="D32" s="37">
        <f t="shared" si="12"/>
        <v>100000</v>
      </c>
      <c r="E32" s="37">
        <f t="shared" si="6"/>
        <v>0</v>
      </c>
      <c r="F32" s="37">
        <f t="shared" si="13"/>
        <v>0</v>
      </c>
      <c r="G32" s="37">
        <f t="shared" si="14"/>
        <v>0</v>
      </c>
      <c r="H32" s="38"/>
      <c r="I32" s="37">
        <v>100000</v>
      </c>
      <c r="J32" s="39">
        <v>100000</v>
      </c>
      <c r="K32" s="39"/>
      <c r="L32" s="39"/>
      <c r="M32" s="3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s="20" customFormat="1" ht="12.75" customHeight="1">
      <c r="A33" s="35"/>
      <c r="B33" s="36" t="s">
        <v>42</v>
      </c>
      <c r="C33" s="37">
        <f t="shared" si="11"/>
        <v>1200000</v>
      </c>
      <c r="D33" s="37">
        <f t="shared" si="12"/>
        <v>1200000</v>
      </c>
      <c r="E33" s="37">
        <f t="shared" si="6"/>
        <v>0</v>
      </c>
      <c r="F33" s="37">
        <f t="shared" si="13"/>
        <v>0</v>
      </c>
      <c r="G33" s="37">
        <f t="shared" si="14"/>
        <v>0</v>
      </c>
      <c r="H33" s="38"/>
      <c r="I33" s="37"/>
      <c r="J33" s="39"/>
      <c r="K33" s="39"/>
      <c r="L33" s="39"/>
      <c r="M33" s="39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v>1200000</v>
      </c>
      <c r="Y33" s="37">
        <v>1200000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s="20" customFormat="1" ht="25.5" customHeight="1">
      <c r="A34" s="35"/>
      <c r="B34" s="36" t="s">
        <v>43</v>
      </c>
      <c r="C34" s="37">
        <f t="shared" si="11"/>
        <v>300000</v>
      </c>
      <c r="D34" s="37">
        <f t="shared" si="12"/>
        <v>300000</v>
      </c>
      <c r="E34" s="37">
        <f t="shared" si="6"/>
        <v>0</v>
      </c>
      <c r="F34" s="37">
        <f t="shared" si="13"/>
        <v>0</v>
      </c>
      <c r="G34" s="37">
        <f t="shared" si="14"/>
        <v>0</v>
      </c>
      <c r="H34" s="38"/>
      <c r="I34" s="37">
        <v>300000</v>
      </c>
      <c r="J34" s="39">
        <v>300000</v>
      </c>
      <c r="K34" s="39"/>
      <c r="L34" s="39"/>
      <c r="M34" s="3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20" customFormat="1" ht="12.75" customHeight="1">
      <c r="A35" s="35"/>
      <c r="B35" s="43" t="s">
        <v>44</v>
      </c>
      <c r="C35" s="37">
        <f t="shared" si="11"/>
        <v>0</v>
      </c>
      <c r="D35" s="37">
        <f t="shared" si="12"/>
        <v>0</v>
      </c>
      <c r="E35" s="37">
        <f t="shared" si="6"/>
        <v>0</v>
      </c>
      <c r="F35" s="37">
        <f t="shared" si="13"/>
        <v>0</v>
      </c>
      <c r="G35" s="37">
        <f t="shared" si="14"/>
        <v>0</v>
      </c>
      <c r="H35" s="38"/>
      <c r="I35" s="37"/>
      <c r="J35" s="39"/>
      <c r="K35" s="39"/>
      <c r="L35" s="39"/>
      <c r="M35" s="3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20" customFormat="1" ht="12.75" customHeight="1">
      <c r="A36" s="35"/>
      <c r="B36" s="36" t="s">
        <v>45</v>
      </c>
      <c r="C36" s="37">
        <f t="shared" si="11"/>
        <v>200000</v>
      </c>
      <c r="D36" s="37">
        <f t="shared" si="12"/>
        <v>0</v>
      </c>
      <c r="E36" s="37">
        <f t="shared" si="6"/>
        <v>200000</v>
      </c>
      <c r="F36" s="37">
        <f t="shared" si="13"/>
        <v>0</v>
      </c>
      <c r="G36" s="37">
        <f t="shared" si="14"/>
        <v>0</v>
      </c>
      <c r="H36" s="38"/>
      <c r="I36" s="37"/>
      <c r="J36" s="39"/>
      <c r="K36" s="39"/>
      <c r="L36" s="39"/>
      <c r="M36" s="39"/>
      <c r="N36" s="37">
        <v>200000</v>
      </c>
      <c r="O36" s="37"/>
      <c r="P36" s="37">
        <v>200000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s="20" customFormat="1" ht="12.75" customHeight="1">
      <c r="A37" s="35"/>
      <c r="B37" s="36" t="s">
        <v>46</v>
      </c>
      <c r="C37" s="37">
        <f t="shared" si="11"/>
        <v>500000</v>
      </c>
      <c r="D37" s="37">
        <f t="shared" si="12"/>
        <v>0</v>
      </c>
      <c r="E37" s="37">
        <f t="shared" si="6"/>
        <v>0</v>
      </c>
      <c r="F37" s="37">
        <f t="shared" si="13"/>
        <v>500000</v>
      </c>
      <c r="G37" s="37">
        <f t="shared" si="14"/>
        <v>0</v>
      </c>
      <c r="H37" s="38" t="s">
        <v>34</v>
      </c>
      <c r="I37" s="37"/>
      <c r="J37" s="39"/>
      <c r="K37" s="39"/>
      <c r="L37" s="39"/>
      <c r="M37" s="39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500000</v>
      </c>
      <c r="AC37" s="37"/>
      <c r="AD37" s="37"/>
      <c r="AE37" s="37">
        <v>500000</v>
      </c>
      <c r="AF37" s="37"/>
      <c r="AG37" s="37"/>
      <c r="AH37" s="37"/>
      <c r="AI37" s="37"/>
      <c r="AJ37" s="37"/>
    </row>
    <row r="38" spans="1:36" s="49" customFormat="1" ht="12.75" customHeight="1">
      <c r="A38" s="46"/>
      <c r="B38" s="75" t="s">
        <v>47</v>
      </c>
      <c r="C38" s="44"/>
      <c r="D38" s="44"/>
      <c r="E38" s="44"/>
      <c r="F38" s="44"/>
      <c r="G38" s="44"/>
      <c r="H38" s="48"/>
      <c r="I38" s="44"/>
      <c r="J38" s="39"/>
      <c r="K38" s="39"/>
      <c r="L38" s="39"/>
      <c r="M38" s="39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49" customFormat="1" ht="12.75" customHeight="1">
      <c r="A39" s="46"/>
      <c r="B39" s="47" t="s">
        <v>48</v>
      </c>
      <c r="C39" s="44">
        <f aca="true" t="shared" si="15" ref="C39:C54">I39+N39+S39+X39+AB39+AG39</f>
        <v>27000</v>
      </c>
      <c r="D39" s="44">
        <f aca="true" t="shared" si="16" ref="D39:D54">J39+O39+T39+Y39+AC39+AH39</f>
        <v>27000</v>
      </c>
      <c r="E39" s="44">
        <f t="shared" si="6"/>
        <v>0</v>
      </c>
      <c r="F39" s="44">
        <f aca="true" t="shared" si="17" ref="F39:F54">L39+Q39+V39+Z39+AE39+AI39</f>
        <v>0</v>
      </c>
      <c r="G39" s="44">
        <f aca="true" t="shared" si="18" ref="G39:G54">M39+R39+W39+AA39+AF39+AJ39</f>
        <v>0</v>
      </c>
      <c r="H39" s="48"/>
      <c r="I39" s="44">
        <v>27000</v>
      </c>
      <c r="J39" s="39">
        <v>27000</v>
      </c>
      <c r="K39" s="39"/>
      <c r="L39" s="39"/>
      <c r="M39" s="39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49" customFormat="1" ht="12.75" customHeight="1">
      <c r="A40" s="46"/>
      <c r="B40" s="47" t="s">
        <v>49</v>
      </c>
      <c r="C40" s="44">
        <f t="shared" si="15"/>
        <v>40000</v>
      </c>
      <c r="D40" s="44">
        <f t="shared" si="16"/>
        <v>40000</v>
      </c>
      <c r="E40" s="44">
        <f t="shared" si="6"/>
        <v>0</v>
      </c>
      <c r="F40" s="44">
        <f t="shared" si="17"/>
        <v>0</v>
      </c>
      <c r="G40" s="44">
        <f t="shared" si="18"/>
        <v>0</v>
      </c>
      <c r="H40" s="48"/>
      <c r="I40" s="44">
        <v>40000</v>
      </c>
      <c r="J40" s="39">
        <v>40000</v>
      </c>
      <c r="K40" s="39"/>
      <c r="L40" s="39"/>
      <c r="M40" s="39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49" customFormat="1" ht="12.75" customHeight="1">
      <c r="A41" s="46"/>
      <c r="B41" s="47" t="s">
        <v>50</v>
      </c>
      <c r="C41" s="44">
        <f t="shared" si="15"/>
        <v>40000</v>
      </c>
      <c r="D41" s="44">
        <f t="shared" si="16"/>
        <v>40000</v>
      </c>
      <c r="E41" s="44">
        <f t="shared" si="6"/>
        <v>0</v>
      </c>
      <c r="F41" s="44">
        <f t="shared" si="17"/>
        <v>0</v>
      </c>
      <c r="G41" s="44">
        <f t="shared" si="18"/>
        <v>0</v>
      </c>
      <c r="H41" s="48"/>
      <c r="I41" s="44">
        <v>40000</v>
      </c>
      <c r="J41" s="39">
        <v>40000</v>
      </c>
      <c r="K41" s="39"/>
      <c r="L41" s="39"/>
      <c r="M41" s="39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49" customFormat="1" ht="12.75" customHeight="1">
      <c r="A42" s="46"/>
      <c r="B42" s="47" t="s">
        <v>51</v>
      </c>
      <c r="C42" s="44">
        <f t="shared" si="15"/>
        <v>20000</v>
      </c>
      <c r="D42" s="44">
        <f t="shared" si="16"/>
        <v>20000</v>
      </c>
      <c r="E42" s="44">
        <f t="shared" si="6"/>
        <v>0</v>
      </c>
      <c r="F42" s="44">
        <f t="shared" si="17"/>
        <v>0</v>
      </c>
      <c r="G42" s="44">
        <f t="shared" si="18"/>
        <v>0</v>
      </c>
      <c r="H42" s="48"/>
      <c r="I42" s="44">
        <v>20000</v>
      </c>
      <c r="J42" s="39">
        <v>20000</v>
      </c>
      <c r="K42" s="39"/>
      <c r="L42" s="39"/>
      <c r="M42" s="39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49" customFormat="1" ht="12.75" customHeight="1">
      <c r="A43" s="46"/>
      <c r="B43" s="47" t="s">
        <v>52</v>
      </c>
      <c r="C43" s="44">
        <f t="shared" si="15"/>
        <v>15000</v>
      </c>
      <c r="D43" s="44">
        <f t="shared" si="16"/>
        <v>15000</v>
      </c>
      <c r="E43" s="44">
        <f t="shared" si="6"/>
        <v>0</v>
      </c>
      <c r="F43" s="44">
        <f t="shared" si="17"/>
        <v>0</v>
      </c>
      <c r="G43" s="44">
        <f t="shared" si="18"/>
        <v>0</v>
      </c>
      <c r="H43" s="48"/>
      <c r="I43" s="44">
        <v>15000</v>
      </c>
      <c r="J43" s="39">
        <v>15000</v>
      </c>
      <c r="K43" s="39"/>
      <c r="L43" s="39"/>
      <c r="M43" s="39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49" customFormat="1" ht="12.75" customHeight="1">
      <c r="A44" s="46"/>
      <c r="B44" s="47" t="s">
        <v>53</v>
      </c>
      <c r="C44" s="44">
        <f t="shared" si="15"/>
        <v>50000</v>
      </c>
      <c r="D44" s="44">
        <f t="shared" si="16"/>
        <v>50000</v>
      </c>
      <c r="E44" s="44">
        <f t="shared" si="6"/>
        <v>0</v>
      </c>
      <c r="F44" s="44">
        <f t="shared" si="17"/>
        <v>0</v>
      </c>
      <c r="G44" s="44">
        <f t="shared" si="18"/>
        <v>0</v>
      </c>
      <c r="H44" s="48"/>
      <c r="I44" s="44">
        <v>50000</v>
      </c>
      <c r="J44" s="39">
        <v>50000</v>
      </c>
      <c r="K44" s="39"/>
      <c r="L44" s="39"/>
      <c r="M44" s="39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49" customFormat="1" ht="12.75" customHeight="1">
      <c r="A45" s="46"/>
      <c r="B45" s="47" t="s">
        <v>54</v>
      </c>
      <c r="C45" s="44">
        <f t="shared" si="15"/>
        <v>25000</v>
      </c>
      <c r="D45" s="44">
        <f t="shared" si="16"/>
        <v>0</v>
      </c>
      <c r="E45" s="44">
        <f t="shared" si="6"/>
        <v>25000</v>
      </c>
      <c r="F45" s="44">
        <f t="shared" si="17"/>
        <v>0</v>
      </c>
      <c r="G45" s="44">
        <f t="shared" si="18"/>
        <v>0</v>
      </c>
      <c r="H45" s="48"/>
      <c r="I45" s="44"/>
      <c r="J45" s="39"/>
      <c r="K45" s="39"/>
      <c r="L45" s="39"/>
      <c r="M45" s="39"/>
      <c r="N45" s="44">
        <v>25000</v>
      </c>
      <c r="O45" s="44"/>
      <c r="P45" s="44">
        <v>25000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49" customFormat="1" ht="12.75" customHeight="1">
      <c r="A46" s="46"/>
      <c r="B46" s="47" t="s">
        <v>55</v>
      </c>
      <c r="C46" s="44">
        <f t="shared" si="15"/>
        <v>58000</v>
      </c>
      <c r="D46" s="44">
        <f t="shared" si="16"/>
        <v>0</v>
      </c>
      <c r="E46" s="44">
        <f t="shared" si="6"/>
        <v>58000</v>
      </c>
      <c r="F46" s="44">
        <f t="shared" si="17"/>
        <v>0</v>
      </c>
      <c r="G46" s="44">
        <f t="shared" si="18"/>
        <v>0</v>
      </c>
      <c r="H46" s="48"/>
      <c r="I46" s="44"/>
      <c r="J46" s="39"/>
      <c r="K46" s="39"/>
      <c r="L46" s="39"/>
      <c r="M46" s="39"/>
      <c r="N46" s="44">
        <v>58000</v>
      </c>
      <c r="O46" s="44"/>
      <c r="P46" s="44">
        <v>58000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49" customFormat="1" ht="12.75" customHeight="1">
      <c r="A47" s="46"/>
      <c r="B47" s="47" t="s">
        <v>56</v>
      </c>
      <c r="C47" s="44">
        <f t="shared" si="15"/>
        <v>89000</v>
      </c>
      <c r="D47" s="44">
        <f t="shared" si="16"/>
        <v>0</v>
      </c>
      <c r="E47" s="44">
        <f t="shared" si="6"/>
        <v>89000</v>
      </c>
      <c r="F47" s="44">
        <f t="shared" si="17"/>
        <v>0</v>
      </c>
      <c r="G47" s="44">
        <f t="shared" si="18"/>
        <v>0</v>
      </c>
      <c r="H47" s="48"/>
      <c r="I47" s="44"/>
      <c r="J47" s="39"/>
      <c r="K47" s="39"/>
      <c r="L47" s="39"/>
      <c r="M47" s="39"/>
      <c r="N47" s="44">
        <v>89000</v>
      </c>
      <c r="O47" s="44"/>
      <c r="P47" s="44">
        <v>89000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s="49" customFormat="1" ht="12.75" customHeight="1">
      <c r="A48" s="46"/>
      <c r="B48" s="47" t="s">
        <v>57</v>
      </c>
      <c r="C48" s="44">
        <f t="shared" si="15"/>
        <v>36000</v>
      </c>
      <c r="D48" s="44">
        <f t="shared" si="16"/>
        <v>0</v>
      </c>
      <c r="E48" s="44">
        <f t="shared" si="6"/>
        <v>36000</v>
      </c>
      <c r="F48" s="44">
        <f t="shared" si="17"/>
        <v>0</v>
      </c>
      <c r="G48" s="44">
        <f t="shared" si="18"/>
        <v>0</v>
      </c>
      <c r="H48" s="48"/>
      <c r="I48" s="44"/>
      <c r="J48" s="39"/>
      <c r="K48" s="39"/>
      <c r="L48" s="39"/>
      <c r="M48" s="39"/>
      <c r="N48" s="44">
        <v>36000</v>
      </c>
      <c r="O48" s="44"/>
      <c r="P48" s="44">
        <v>36000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s="49" customFormat="1" ht="12.75" customHeight="1">
      <c r="A49" s="46"/>
      <c r="B49" s="47" t="s">
        <v>58</v>
      </c>
      <c r="C49" s="44">
        <f t="shared" si="15"/>
        <v>100000</v>
      </c>
      <c r="D49" s="44">
        <f t="shared" si="16"/>
        <v>0</v>
      </c>
      <c r="E49" s="44">
        <f t="shared" si="6"/>
        <v>100000</v>
      </c>
      <c r="F49" s="44">
        <f t="shared" si="17"/>
        <v>0</v>
      </c>
      <c r="G49" s="44">
        <f t="shared" si="18"/>
        <v>0</v>
      </c>
      <c r="H49" s="48"/>
      <c r="I49" s="44"/>
      <c r="J49" s="39"/>
      <c r="K49" s="39"/>
      <c r="L49" s="39"/>
      <c r="M49" s="39"/>
      <c r="N49" s="44">
        <v>100000</v>
      </c>
      <c r="O49" s="44"/>
      <c r="P49" s="44">
        <v>100000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s="49" customFormat="1" ht="12.75" customHeight="1">
      <c r="A50" s="46"/>
      <c r="B50" s="47" t="s">
        <v>48</v>
      </c>
      <c r="C50" s="44">
        <f t="shared" si="15"/>
        <v>27000</v>
      </c>
      <c r="D50" s="44">
        <f t="shared" si="16"/>
        <v>0</v>
      </c>
      <c r="E50" s="44">
        <f t="shared" si="6"/>
        <v>27000</v>
      </c>
      <c r="F50" s="44">
        <f t="shared" si="17"/>
        <v>0</v>
      </c>
      <c r="G50" s="44">
        <f t="shared" si="18"/>
        <v>0</v>
      </c>
      <c r="H50" s="48"/>
      <c r="I50" s="44"/>
      <c r="J50" s="39"/>
      <c r="K50" s="39"/>
      <c r="L50" s="39"/>
      <c r="M50" s="39"/>
      <c r="N50" s="44">
        <v>27000</v>
      </c>
      <c r="O50" s="44"/>
      <c r="P50" s="44">
        <v>27000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1:36" s="49" customFormat="1" ht="12.75" customHeight="1">
      <c r="A51" s="46"/>
      <c r="B51" s="47" t="s">
        <v>49</v>
      </c>
      <c r="C51" s="44">
        <f t="shared" si="15"/>
        <v>40000</v>
      </c>
      <c r="D51" s="44">
        <f t="shared" si="16"/>
        <v>0</v>
      </c>
      <c r="E51" s="44">
        <f t="shared" si="6"/>
        <v>40000</v>
      </c>
      <c r="F51" s="44">
        <f t="shared" si="17"/>
        <v>0</v>
      </c>
      <c r="G51" s="44">
        <f t="shared" si="18"/>
        <v>0</v>
      </c>
      <c r="H51" s="48"/>
      <c r="I51" s="44"/>
      <c r="J51" s="39"/>
      <c r="K51" s="39"/>
      <c r="L51" s="39"/>
      <c r="M51" s="39"/>
      <c r="N51" s="44">
        <v>40000</v>
      </c>
      <c r="O51" s="44"/>
      <c r="P51" s="44">
        <v>40000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36" s="49" customFormat="1" ht="12.75" customHeight="1">
      <c r="A52" s="46"/>
      <c r="B52" s="47" t="s">
        <v>59</v>
      </c>
      <c r="C52" s="44">
        <f t="shared" si="15"/>
        <v>28000</v>
      </c>
      <c r="D52" s="44">
        <f t="shared" si="16"/>
        <v>0</v>
      </c>
      <c r="E52" s="44">
        <f t="shared" si="6"/>
        <v>28000</v>
      </c>
      <c r="F52" s="44">
        <f t="shared" si="17"/>
        <v>0</v>
      </c>
      <c r="G52" s="44">
        <f t="shared" si="18"/>
        <v>0</v>
      </c>
      <c r="H52" s="48"/>
      <c r="I52" s="44"/>
      <c r="J52" s="39"/>
      <c r="K52" s="39"/>
      <c r="L52" s="39"/>
      <c r="M52" s="39"/>
      <c r="N52" s="44">
        <v>28000</v>
      </c>
      <c r="O52" s="44"/>
      <c r="P52" s="44">
        <v>28000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:36" s="49" customFormat="1" ht="12.75" customHeight="1">
      <c r="A53" s="46"/>
      <c r="B53" s="47" t="s">
        <v>50</v>
      </c>
      <c r="C53" s="44">
        <f t="shared" si="15"/>
        <v>40000</v>
      </c>
      <c r="D53" s="44">
        <f t="shared" si="16"/>
        <v>0</v>
      </c>
      <c r="E53" s="44">
        <f t="shared" si="6"/>
        <v>40000</v>
      </c>
      <c r="F53" s="44">
        <f t="shared" si="17"/>
        <v>0</v>
      </c>
      <c r="G53" s="44">
        <f t="shared" si="18"/>
        <v>0</v>
      </c>
      <c r="H53" s="48"/>
      <c r="I53" s="44"/>
      <c r="J53" s="39"/>
      <c r="K53" s="39"/>
      <c r="L53" s="39"/>
      <c r="M53" s="39"/>
      <c r="N53" s="44">
        <v>40000</v>
      </c>
      <c r="O53" s="44"/>
      <c r="P53" s="44">
        <v>40000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1:36" s="49" customFormat="1" ht="12.75" customHeight="1">
      <c r="A54" s="46"/>
      <c r="B54" s="47"/>
      <c r="C54" s="44">
        <f t="shared" si="15"/>
        <v>0</v>
      </c>
      <c r="D54" s="44">
        <f t="shared" si="16"/>
        <v>0</v>
      </c>
      <c r="E54" s="44">
        <f t="shared" si="6"/>
        <v>0</v>
      </c>
      <c r="F54" s="44">
        <f t="shared" si="17"/>
        <v>0</v>
      </c>
      <c r="G54" s="44">
        <f t="shared" si="18"/>
        <v>0</v>
      </c>
      <c r="H54" s="48"/>
      <c r="I54" s="44"/>
      <c r="J54" s="39"/>
      <c r="K54" s="39"/>
      <c r="L54" s="39"/>
      <c r="M54" s="39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:36" s="49" customFormat="1" ht="12.75" customHeight="1">
      <c r="A55" s="46"/>
      <c r="B55" s="75" t="s">
        <v>60</v>
      </c>
      <c r="C55" s="44"/>
      <c r="D55" s="44"/>
      <c r="E55" s="44"/>
      <c r="F55" s="44"/>
      <c r="G55" s="44"/>
      <c r="H55" s="48"/>
      <c r="I55" s="44"/>
      <c r="J55" s="39"/>
      <c r="K55" s="39"/>
      <c r="L55" s="39"/>
      <c r="M55" s="39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1:36" s="49" customFormat="1" ht="24" customHeight="1">
      <c r="A56" s="46"/>
      <c r="B56" s="47" t="s">
        <v>61</v>
      </c>
      <c r="C56" s="44">
        <f aca="true" t="shared" si="19" ref="C56:C87">I56+N56+S56+X56+AB56+AG56</f>
        <v>190000</v>
      </c>
      <c r="D56" s="44">
        <f aca="true" t="shared" si="20" ref="D56:D87">J56+O56+T56+Y56+AC56+AH56</f>
        <v>190000</v>
      </c>
      <c r="E56" s="44">
        <f t="shared" si="6"/>
        <v>0</v>
      </c>
      <c r="F56" s="44">
        <f aca="true" t="shared" si="21" ref="F56:F87">L56+Q56+V56+Z56+AE56+AI56</f>
        <v>0</v>
      </c>
      <c r="G56" s="44">
        <f aca="true" t="shared" si="22" ref="G56:G87">M56+R56+W56+AA56+AF56+AJ56</f>
        <v>0</v>
      </c>
      <c r="H56" s="48" t="s">
        <v>62</v>
      </c>
      <c r="I56" s="44">
        <v>190000</v>
      </c>
      <c r="J56" s="39">
        <v>190000</v>
      </c>
      <c r="K56" s="39"/>
      <c r="L56" s="39"/>
      <c r="M56" s="39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1:36" s="49" customFormat="1" ht="27" customHeight="1">
      <c r="A57" s="46"/>
      <c r="B57" s="47" t="s">
        <v>63</v>
      </c>
      <c r="C57" s="44">
        <f t="shared" si="19"/>
        <v>300000</v>
      </c>
      <c r="D57" s="44">
        <f t="shared" si="20"/>
        <v>300000</v>
      </c>
      <c r="E57" s="44">
        <f t="shared" si="6"/>
        <v>0</v>
      </c>
      <c r="F57" s="44">
        <f t="shared" si="21"/>
        <v>0</v>
      </c>
      <c r="G57" s="44">
        <f t="shared" si="22"/>
        <v>0</v>
      </c>
      <c r="H57" s="48"/>
      <c r="I57" s="44"/>
      <c r="J57" s="39"/>
      <c r="K57" s="39"/>
      <c r="L57" s="39"/>
      <c r="M57" s="39"/>
      <c r="N57" s="44"/>
      <c r="O57" s="44"/>
      <c r="P57" s="44"/>
      <c r="Q57" s="44"/>
      <c r="R57" s="44"/>
      <c r="S57" s="44">
        <v>300000</v>
      </c>
      <c r="T57" s="44">
        <v>300000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1:36" s="49" customFormat="1" ht="27" customHeight="1">
      <c r="A58" s="46"/>
      <c r="B58" s="47" t="s">
        <v>64</v>
      </c>
      <c r="C58" s="44">
        <f t="shared" si="19"/>
        <v>4800000</v>
      </c>
      <c r="D58" s="44">
        <f t="shared" si="20"/>
        <v>270000</v>
      </c>
      <c r="E58" s="44">
        <f t="shared" si="6"/>
        <v>0</v>
      </c>
      <c r="F58" s="44">
        <f t="shared" si="21"/>
        <v>4530000</v>
      </c>
      <c r="G58" s="44">
        <f t="shared" si="22"/>
        <v>0</v>
      </c>
      <c r="H58" s="48"/>
      <c r="I58" s="44">
        <v>270000</v>
      </c>
      <c r="J58" s="39">
        <v>270000</v>
      </c>
      <c r="K58" s="39"/>
      <c r="L58" s="39"/>
      <c r="M58" s="39"/>
      <c r="N58" s="44">
        <v>300000</v>
      </c>
      <c r="O58" s="44"/>
      <c r="P58" s="44"/>
      <c r="Q58" s="44">
        <v>300000</v>
      </c>
      <c r="R58" s="44"/>
      <c r="S58" s="44"/>
      <c r="T58" s="44"/>
      <c r="U58" s="44"/>
      <c r="V58" s="44"/>
      <c r="W58" s="44"/>
      <c r="X58" s="44">
        <v>1730000</v>
      </c>
      <c r="Y58" s="44"/>
      <c r="Z58" s="44">
        <v>1730000</v>
      </c>
      <c r="AA58" s="44"/>
      <c r="AB58" s="44">
        <v>2500000</v>
      </c>
      <c r="AC58" s="44"/>
      <c r="AD58" s="44"/>
      <c r="AE58" s="44">
        <v>2500000</v>
      </c>
      <c r="AF58" s="44"/>
      <c r="AG58" s="44"/>
      <c r="AH58" s="44"/>
      <c r="AI58" s="44"/>
      <c r="AJ58" s="44"/>
    </row>
    <row r="59" spans="1:36" s="49" customFormat="1" ht="24.75" customHeight="1">
      <c r="A59" s="46"/>
      <c r="B59" s="47" t="s">
        <v>65</v>
      </c>
      <c r="C59" s="44">
        <f t="shared" si="19"/>
        <v>550000</v>
      </c>
      <c r="D59" s="44">
        <f t="shared" si="20"/>
        <v>0</v>
      </c>
      <c r="E59" s="44">
        <f t="shared" si="6"/>
        <v>0</v>
      </c>
      <c r="F59" s="44">
        <f t="shared" si="21"/>
        <v>550000</v>
      </c>
      <c r="G59" s="44">
        <f t="shared" si="22"/>
        <v>0</v>
      </c>
      <c r="H59" s="48"/>
      <c r="I59" s="44"/>
      <c r="J59" s="39"/>
      <c r="K59" s="39"/>
      <c r="L59" s="39"/>
      <c r="M59" s="39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>
        <v>550000</v>
      </c>
      <c r="AC59" s="44"/>
      <c r="AD59" s="44"/>
      <c r="AE59" s="44">
        <v>550000</v>
      </c>
      <c r="AF59" s="44"/>
      <c r="AG59" s="44"/>
      <c r="AH59" s="44"/>
      <c r="AI59" s="44"/>
      <c r="AJ59" s="44"/>
    </row>
    <row r="60" spans="1:36" s="20" customFormat="1" ht="12.75" customHeight="1">
      <c r="A60" s="35"/>
      <c r="B60" s="36" t="s">
        <v>66</v>
      </c>
      <c r="C60" s="37">
        <f t="shared" si="19"/>
        <v>230000</v>
      </c>
      <c r="D60" s="37">
        <f t="shared" si="20"/>
        <v>0</v>
      </c>
      <c r="E60" s="37">
        <f t="shared" si="6"/>
        <v>0</v>
      </c>
      <c r="F60" s="37">
        <f t="shared" si="21"/>
        <v>230000</v>
      </c>
      <c r="G60" s="37">
        <f t="shared" si="22"/>
        <v>0</v>
      </c>
      <c r="H60" s="38"/>
      <c r="I60" s="37"/>
      <c r="J60" s="39"/>
      <c r="K60" s="39"/>
      <c r="L60" s="39"/>
      <c r="M60" s="3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>
        <v>230000</v>
      </c>
      <c r="AC60" s="37"/>
      <c r="AD60" s="37"/>
      <c r="AE60" s="37">
        <v>230000</v>
      </c>
      <c r="AF60" s="37"/>
      <c r="AG60" s="37"/>
      <c r="AH60" s="37"/>
      <c r="AI60" s="37"/>
      <c r="AJ60" s="37"/>
    </row>
    <row r="61" spans="1:36" s="20" customFormat="1" ht="12.75" customHeight="1">
      <c r="A61" s="35"/>
      <c r="B61" s="36" t="s">
        <v>67</v>
      </c>
      <c r="C61" s="37">
        <f t="shared" si="19"/>
        <v>100000</v>
      </c>
      <c r="D61" s="37">
        <f t="shared" si="20"/>
        <v>100000</v>
      </c>
      <c r="E61" s="37">
        <f t="shared" si="6"/>
        <v>0</v>
      </c>
      <c r="F61" s="37">
        <f t="shared" si="21"/>
        <v>0</v>
      </c>
      <c r="G61" s="37">
        <f t="shared" si="22"/>
        <v>0</v>
      </c>
      <c r="H61" s="38"/>
      <c r="I61" s="37"/>
      <c r="J61" s="39"/>
      <c r="K61" s="39"/>
      <c r="L61" s="39"/>
      <c r="M61" s="39"/>
      <c r="N61" s="37"/>
      <c r="O61" s="37"/>
      <c r="P61" s="37"/>
      <c r="Q61" s="37"/>
      <c r="R61" s="37"/>
      <c r="S61" s="37">
        <v>100000</v>
      </c>
      <c r="T61" s="37">
        <v>100000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s="20" customFormat="1" ht="12.75" customHeight="1">
      <c r="A62" s="35"/>
      <c r="B62" s="36" t="s">
        <v>68</v>
      </c>
      <c r="C62" s="37">
        <f t="shared" si="19"/>
        <v>210000</v>
      </c>
      <c r="D62" s="37">
        <f t="shared" si="20"/>
        <v>210000</v>
      </c>
      <c r="E62" s="37">
        <f t="shared" si="6"/>
        <v>0</v>
      </c>
      <c r="F62" s="37">
        <f t="shared" si="21"/>
        <v>0</v>
      </c>
      <c r="G62" s="37">
        <f t="shared" si="22"/>
        <v>0</v>
      </c>
      <c r="H62" s="38"/>
      <c r="I62" s="37"/>
      <c r="J62" s="39"/>
      <c r="K62" s="39"/>
      <c r="L62" s="39"/>
      <c r="M62" s="39"/>
      <c r="N62" s="37"/>
      <c r="O62" s="37"/>
      <c r="P62" s="37"/>
      <c r="Q62" s="37"/>
      <c r="R62" s="37"/>
      <c r="S62" s="37">
        <v>210000</v>
      </c>
      <c r="T62" s="37">
        <v>210000</v>
      </c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s="20" customFormat="1" ht="12.75" customHeight="1">
      <c r="A63" s="35"/>
      <c r="B63" s="36" t="s">
        <v>69</v>
      </c>
      <c r="C63" s="37">
        <f t="shared" si="19"/>
        <v>1200000</v>
      </c>
      <c r="D63" s="37">
        <f t="shared" si="20"/>
        <v>1200000</v>
      </c>
      <c r="E63" s="37">
        <f t="shared" si="6"/>
        <v>0</v>
      </c>
      <c r="F63" s="37">
        <f t="shared" si="21"/>
        <v>0</v>
      </c>
      <c r="G63" s="37">
        <f t="shared" si="22"/>
        <v>0</v>
      </c>
      <c r="H63" s="38"/>
      <c r="I63" s="37"/>
      <c r="J63" s="39"/>
      <c r="K63" s="39"/>
      <c r="L63" s="39"/>
      <c r="M63" s="39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v>1200000</v>
      </c>
      <c r="AC63" s="37">
        <v>1200000</v>
      </c>
      <c r="AD63" s="37"/>
      <c r="AE63" s="37"/>
      <c r="AF63" s="37"/>
      <c r="AG63" s="37"/>
      <c r="AH63" s="37"/>
      <c r="AI63" s="37"/>
      <c r="AJ63" s="37"/>
    </row>
    <row r="64" spans="1:36" s="20" customFormat="1" ht="12.75" customHeight="1">
      <c r="A64" s="35"/>
      <c r="B64" s="36" t="s">
        <v>70</v>
      </c>
      <c r="C64" s="37">
        <f t="shared" si="19"/>
        <v>800000</v>
      </c>
      <c r="D64" s="37">
        <f t="shared" si="20"/>
        <v>800000</v>
      </c>
      <c r="E64" s="37">
        <f t="shared" si="6"/>
        <v>0</v>
      </c>
      <c r="F64" s="37">
        <f t="shared" si="21"/>
        <v>0</v>
      </c>
      <c r="G64" s="37">
        <f t="shared" si="22"/>
        <v>0</v>
      </c>
      <c r="H64" s="38"/>
      <c r="I64" s="37"/>
      <c r="J64" s="39"/>
      <c r="K64" s="39"/>
      <c r="L64" s="39"/>
      <c r="M64" s="39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800000</v>
      </c>
      <c r="Y64" s="37">
        <v>800000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20" customFormat="1" ht="12.75" customHeight="1">
      <c r="A65" s="35"/>
      <c r="B65" s="36" t="s">
        <v>71</v>
      </c>
      <c r="C65" s="37">
        <f t="shared" si="19"/>
        <v>200000</v>
      </c>
      <c r="D65" s="37">
        <f t="shared" si="20"/>
        <v>200000</v>
      </c>
      <c r="E65" s="37">
        <f t="shared" si="6"/>
        <v>0</v>
      </c>
      <c r="F65" s="37">
        <f t="shared" si="21"/>
        <v>0</v>
      </c>
      <c r="G65" s="37">
        <f t="shared" si="22"/>
        <v>0</v>
      </c>
      <c r="H65" s="38"/>
      <c r="I65" s="37"/>
      <c r="J65" s="39"/>
      <c r="K65" s="39"/>
      <c r="L65" s="39"/>
      <c r="M65" s="39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>
        <v>200000</v>
      </c>
      <c r="Y65" s="37">
        <v>200000</v>
      </c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20" customFormat="1" ht="12.75" customHeight="1">
      <c r="A66" s="35"/>
      <c r="B66" s="36" t="s">
        <v>72</v>
      </c>
      <c r="C66" s="37">
        <f t="shared" si="19"/>
        <v>320000</v>
      </c>
      <c r="D66" s="37">
        <f t="shared" si="20"/>
        <v>320000</v>
      </c>
      <c r="E66" s="37">
        <f t="shared" si="6"/>
        <v>0</v>
      </c>
      <c r="F66" s="37">
        <f t="shared" si="21"/>
        <v>0</v>
      </c>
      <c r="G66" s="37">
        <f t="shared" si="22"/>
        <v>0</v>
      </c>
      <c r="H66" s="38"/>
      <c r="I66" s="37"/>
      <c r="J66" s="39"/>
      <c r="K66" s="39"/>
      <c r="L66" s="39"/>
      <c r="M66" s="39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>
        <v>320000</v>
      </c>
      <c r="Y66" s="37">
        <v>320000</v>
      </c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20" customFormat="1" ht="12.75" customHeight="1">
      <c r="A67" s="35"/>
      <c r="B67" s="36" t="s">
        <v>73</v>
      </c>
      <c r="C67" s="37">
        <f t="shared" si="19"/>
        <v>150000</v>
      </c>
      <c r="D67" s="37">
        <f t="shared" si="20"/>
        <v>150000</v>
      </c>
      <c r="E67" s="37">
        <f t="shared" si="6"/>
        <v>0</v>
      </c>
      <c r="F67" s="37">
        <f t="shared" si="21"/>
        <v>0</v>
      </c>
      <c r="G67" s="37">
        <f t="shared" si="22"/>
        <v>0</v>
      </c>
      <c r="H67" s="38"/>
      <c r="I67" s="37"/>
      <c r="J67" s="39"/>
      <c r="K67" s="39"/>
      <c r="L67" s="39"/>
      <c r="M67" s="39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>
        <v>150000</v>
      </c>
      <c r="Y67" s="37">
        <v>150000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20" customFormat="1" ht="12.75" customHeight="1">
      <c r="A68" s="35"/>
      <c r="B68" s="36" t="s">
        <v>74</v>
      </c>
      <c r="C68" s="37">
        <f t="shared" si="19"/>
        <v>180000</v>
      </c>
      <c r="D68" s="37">
        <f t="shared" si="20"/>
        <v>180000</v>
      </c>
      <c r="E68" s="37">
        <f t="shared" si="6"/>
        <v>0</v>
      </c>
      <c r="F68" s="37">
        <f t="shared" si="21"/>
        <v>0</v>
      </c>
      <c r="G68" s="37">
        <f t="shared" si="22"/>
        <v>0</v>
      </c>
      <c r="H68" s="38"/>
      <c r="I68" s="37"/>
      <c r="J68" s="39"/>
      <c r="K68" s="39"/>
      <c r="L68" s="39"/>
      <c r="M68" s="39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>
        <v>180000</v>
      </c>
      <c r="Y68" s="37">
        <v>180000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s="20" customFormat="1" ht="12.75" customHeight="1">
      <c r="A69" s="35"/>
      <c r="B69" s="36" t="s">
        <v>75</v>
      </c>
      <c r="C69" s="37">
        <f t="shared" si="19"/>
        <v>0</v>
      </c>
      <c r="D69" s="37">
        <f t="shared" si="20"/>
        <v>0</v>
      </c>
      <c r="E69" s="37">
        <f t="shared" si="6"/>
        <v>0</v>
      </c>
      <c r="F69" s="37">
        <f t="shared" si="21"/>
        <v>0</v>
      </c>
      <c r="G69" s="37">
        <f t="shared" si="22"/>
        <v>0</v>
      </c>
      <c r="H69" s="38"/>
      <c r="I69" s="37"/>
      <c r="J69" s="39"/>
      <c r="K69" s="39"/>
      <c r="L69" s="39"/>
      <c r="M69" s="39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s="20" customFormat="1" ht="12.75" customHeight="1">
      <c r="A70" s="35"/>
      <c r="B70" s="36" t="s">
        <v>76</v>
      </c>
      <c r="C70" s="37">
        <f t="shared" si="19"/>
        <v>190000</v>
      </c>
      <c r="D70" s="37">
        <f t="shared" si="20"/>
        <v>190000</v>
      </c>
      <c r="E70" s="37">
        <f t="shared" si="6"/>
        <v>0</v>
      </c>
      <c r="F70" s="37">
        <f t="shared" si="21"/>
        <v>0</v>
      </c>
      <c r="G70" s="37">
        <f t="shared" si="22"/>
        <v>0</v>
      </c>
      <c r="H70" s="38" t="s">
        <v>62</v>
      </c>
      <c r="I70" s="37">
        <v>190000</v>
      </c>
      <c r="J70" s="39">
        <v>190000</v>
      </c>
      <c r="K70" s="39"/>
      <c r="L70" s="39"/>
      <c r="M70" s="39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s="20" customFormat="1" ht="25.5" customHeight="1">
      <c r="A71" s="35"/>
      <c r="B71" s="36" t="s">
        <v>77</v>
      </c>
      <c r="C71" s="37">
        <f t="shared" si="19"/>
        <v>380000</v>
      </c>
      <c r="D71" s="37">
        <f t="shared" si="20"/>
        <v>380000</v>
      </c>
      <c r="E71" s="37">
        <f t="shared" si="6"/>
        <v>0</v>
      </c>
      <c r="F71" s="37">
        <f t="shared" si="21"/>
        <v>0</v>
      </c>
      <c r="G71" s="37">
        <f t="shared" si="22"/>
        <v>0</v>
      </c>
      <c r="H71" s="38"/>
      <c r="I71" s="37"/>
      <c r="J71" s="39"/>
      <c r="K71" s="39"/>
      <c r="L71" s="39"/>
      <c r="M71" s="39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>
        <v>380000</v>
      </c>
      <c r="Y71" s="37">
        <v>380000</v>
      </c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s="20" customFormat="1" ht="12.75" customHeight="1">
      <c r="A72" s="35"/>
      <c r="B72" s="36" t="s">
        <v>78</v>
      </c>
      <c r="C72" s="37">
        <f t="shared" si="19"/>
        <v>150000</v>
      </c>
      <c r="D72" s="37">
        <f t="shared" si="20"/>
        <v>150000</v>
      </c>
      <c r="E72" s="37">
        <f t="shared" si="6"/>
        <v>0</v>
      </c>
      <c r="F72" s="37">
        <f t="shared" si="21"/>
        <v>0</v>
      </c>
      <c r="G72" s="37">
        <f t="shared" si="22"/>
        <v>0</v>
      </c>
      <c r="H72" s="38" t="s">
        <v>62</v>
      </c>
      <c r="I72" s="37">
        <v>150000</v>
      </c>
      <c r="J72" s="39">
        <v>150000</v>
      </c>
      <c r="K72" s="39"/>
      <c r="L72" s="39"/>
      <c r="M72" s="39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s="20" customFormat="1" ht="12.75" customHeight="1">
      <c r="A73" s="35"/>
      <c r="B73" s="36" t="s">
        <v>79</v>
      </c>
      <c r="C73" s="37">
        <f t="shared" si="19"/>
        <v>425000</v>
      </c>
      <c r="D73" s="37">
        <f t="shared" si="20"/>
        <v>0</v>
      </c>
      <c r="E73" s="37">
        <f t="shared" si="6"/>
        <v>0</v>
      </c>
      <c r="F73" s="37">
        <f t="shared" si="21"/>
        <v>425000</v>
      </c>
      <c r="G73" s="37">
        <f t="shared" si="22"/>
        <v>0</v>
      </c>
      <c r="H73" s="38"/>
      <c r="I73" s="37"/>
      <c r="J73" s="39"/>
      <c r="K73" s="39"/>
      <c r="L73" s="39"/>
      <c r="M73" s="39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>
        <v>425000</v>
      </c>
      <c r="AC73" s="37"/>
      <c r="AD73" s="37"/>
      <c r="AE73" s="37">
        <v>425000</v>
      </c>
      <c r="AF73" s="37"/>
      <c r="AG73" s="37">
        <v>0</v>
      </c>
      <c r="AH73" s="37">
        <v>0</v>
      </c>
      <c r="AI73" s="37"/>
      <c r="AJ73" s="37"/>
    </row>
    <row r="74" spans="1:36" s="20" customFormat="1" ht="12.75" customHeight="1">
      <c r="A74" s="35"/>
      <c r="B74" s="36" t="s">
        <v>80</v>
      </c>
      <c r="C74" s="37">
        <f t="shared" si="19"/>
        <v>650000</v>
      </c>
      <c r="D74" s="37">
        <f t="shared" si="20"/>
        <v>650000</v>
      </c>
      <c r="E74" s="37">
        <f t="shared" si="6"/>
        <v>0</v>
      </c>
      <c r="F74" s="37">
        <f t="shared" si="21"/>
        <v>0</v>
      </c>
      <c r="G74" s="37">
        <f t="shared" si="22"/>
        <v>0</v>
      </c>
      <c r="H74" s="38"/>
      <c r="I74" s="37"/>
      <c r="J74" s="39"/>
      <c r="K74" s="39"/>
      <c r="L74" s="39"/>
      <c r="M74" s="39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>
        <v>650000</v>
      </c>
      <c r="AH74" s="37">
        <v>650000</v>
      </c>
      <c r="AI74" s="37"/>
      <c r="AJ74" s="37"/>
    </row>
    <row r="75" spans="1:36" s="20" customFormat="1" ht="12.75" customHeight="1">
      <c r="A75" s="35"/>
      <c r="B75" s="36" t="s">
        <v>81</v>
      </c>
      <c r="C75" s="37">
        <f t="shared" si="19"/>
        <v>500000</v>
      </c>
      <c r="D75" s="37">
        <f t="shared" si="20"/>
        <v>500000</v>
      </c>
      <c r="E75" s="37">
        <f t="shared" si="6"/>
        <v>0</v>
      </c>
      <c r="F75" s="37">
        <f t="shared" si="21"/>
        <v>0</v>
      </c>
      <c r="G75" s="37">
        <f t="shared" si="22"/>
        <v>0</v>
      </c>
      <c r="H75" s="38"/>
      <c r="I75" s="37"/>
      <c r="J75" s="39"/>
      <c r="K75" s="39"/>
      <c r="L75" s="39"/>
      <c r="M75" s="39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>
        <v>500000</v>
      </c>
      <c r="Y75" s="37">
        <v>500000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</row>
    <row r="76" spans="1:36" s="49" customFormat="1" ht="12.75" customHeight="1">
      <c r="A76" s="46"/>
      <c r="B76" s="47" t="s">
        <v>82</v>
      </c>
      <c r="C76" s="44">
        <f t="shared" si="19"/>
        <v>700000</v>
      </c>
      <c r="D76" s="44">
        <f t="shared" si="20"/>
        <v>700000</v>
      </c>
      <c r="E76" s="44">
        <f t="shared" si="6"/>
        <v>0</v>
      </c>
      <c r="F76" s="44">
        <f t="shared" si="21"/>
        <v>0</v>
      </c>
      <c r="G76" s="44">
        <f t="shared" si="22"/>
        <v>0</v>
      </c>
      <c r="H76" s="48"/>
      <c r="I76" s="44"/>
      <c r="J76" s="39"/>
      <c r="K76" s="39"/>
      <c r="L76" s="39"/>
      <c r="M76" s="39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>
        <v>700000</v>
      </c>
      <c r="Y76" s="44">
        <v>700000</v>
      </c>
      <c r="Z76" s="44"/>
      <c r="AA76" s="44"/>
      <c r="AB76" s="44">
        <v>0</v>
      </c>
      <c r="AC76" s="44">
        <v>0</v>
      </c>
      <c r="AD76" s="44"/>
      <c r="AE76" s="44"/>
      <c r="AF76" s="44"/>
      <c r="AG76" s="44">
        <v>0</v>
      </c>
      <c r="AH76" s="44">
        <v>0</v>
      </c>
      <c r="AI76" s="44"/>
      <c r="AJ76" s="44"/>
    </row>
    <row r="77" spans="1:36" s="20" customFormat="1" ht="12.75" customHeight="1">
      <c r="A77" s="35"/>
      <c r="B77" s="36"/>
      <c r="C77" s="37">
        <f t="shared" si="19"/>
        <v>0</v>
      </c>
      <c r="D77" s="37">
        <f t="shared" si="20"/>
        <v>0</v>
      </c>
      <c r="E77" s="37">
        <f t="shared" si="6"/>
        <v>0</v>
      </c>
      <c r="F77" s="37">
        <f t="shared" si="21"/>
        <v>0</v>
      </c>
      <c r="G77" s="37">
        <f t="shared" si="22"/>
        <v>0</v>
      </c>
      <c r="H77" s="38"/>
      <c r="I77" s="37"/>
      <c r="J77" s="39"/>
      <c r="K77" s="39"/>
      <c r="L77" s="39"/>
      <c r="M77" s="39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 s="20" customFormat="1" ht="12.75" customHeight="1">
      <c r="A78" s="40" t="s">
        <v>83</v>
      </c>
      <c r="B78" s="41" t="s">
        <v>84</v>
      </c>
      <c r="C78" s="42">
        <f t="shared" si="19"/>
        <v>105049219.5</v>
      </c>
      <c r="D78" s="42">
        <f t="shared" si="20"/>
        <v>3102910</v>
      </c>
      <c r="E78" s="42">
        <f t="shared" si="6"/>
        <v>4000000</v>
      </c>
      <c r="F78" s="42">
        <f t="shared" si="21"/>
        <v>19450000</v>
      </c>
      <c r="G78" s="42">
        <f t="shared" si="22"/>
        <v>78496310</v>
      </c>
      <c r="H78" s="42">
        <f aca="true" t="shared" si="23" ref="H78:AJ78">H79+H85+H91</f>
        <v>0</v>
      </c>
      <c r="I78" s="42">
        <f t="shared" si="23"/>
        <v>2249219.5</v>
      </c>
      <c r="J78" s="42">
        <f t="shared" si="23"/>
        <v>397910</v>
      </c>
      <c r="K78" s="42">
        <f t="shared" si="23"/>
        <v>0</v>
      </c>
      <c r="L78" s="42">
        <f t="shared" si="23"/>
        <v>0</v>
      </c>
      <c r="M78" s="42">
        <f t="shared" si="23"/>
        <v>1851310</v>
      </c>
      <c r="N78" s="42">
        <f t="shared" si="23"/>
        <v>51000000</v>
      </c>
      <c r="O78" s="42">
        <f t="shared" si="23"/>
        <v>0</v>
      </c>
      <c r="P78" s="42">
        <f t="shared" si="23"/>
        <v>4000000</v>
      </c>
      <c r="Q78" s="42">
        <f t="shared" si="23"/>
        <v>7000000</v>
      </c>
      <c r="R78" s="42">
        <f t="shared" si="23"/>
        <v>40000000</v>
      </c>
      <c r="S78" s="42">
        <f t="shared" si="23"/>
        <v>2900000</v>
      </c>
      <c r="T78" s="42">
        <f t="shared" si="23"/>
        <v>0</v>
      </c>
      <c r="U78" s="42">
        <f t="shared" si="23"/>
        <v>0</v>
      </c>
      <c r="V78" s="42">
        <f t="shared" si="23"/>
        <v>450000</v>
      </c>
      <c r="W78" s="42">
        <f t="shared" si="23"/>
        <v>2450000</v>
      </c>
      <c r="X78" s="42">
        <f t="shared" si="23"/>
        <v>7800000</v>
      </c>
      <c r="Y78" s="42">
        <f t="shared" si="23"/>
        <v>1525000</v>
      </c>
      <c r="Z78" s="42">
        <f t="shared" si="23"/>
        <v>1000000</v>
      </c>
      <c r="AA78" s="42">
        <f t="shared" si="23"/>
        <v>5275000</v>
      </c>
      <c r="AB78" s="42">
        <f t="shared" si="23"/>
        <v>4900000</v>
      </c>
      <c r="AC78" s="42">
        <f t="shared" si="23"/>
        <v>1155000</v>
      </c>
      <c r="AD78" s="42"/>
      <c r="AE78" s="42">
        <f t="shared" si="23"/>
        <v>0</v>
      </c>
      <c r="AF78" s="42">
        <f t="shared" si="23"/>
        <v>3745000</v>
      </c>
      <c r="AG78" s="42">
        <f t="shared" si="23"/>
        <v>36200000</v>
      </c>
      <c r="AH78" s="42">
        <f t="shared" si="23"/>
        <v>25000</v>
      </c>
      <c r="AI78" s="42">
        <f t="shared" si="23"/>
        <v>11000000</v>
      </c>
      <c r="AJ78" s="42">
        <f t="shared" si="23"/>
        <v>25175000</v>
      </c>
    </row>
    <row r="79" spans="1:36" s="34" customFormat="1" ht="12.75" customHeight="1">
      <c r="A79" s="31" t="s">
        <v>85</v>
      </c>
      <c r="B79" s="43" t="s">
        <v>86</v>
      </c>
      <c r="C79" s="33">
        <f t="shared" si="19"/>
        <v>5829219.5</v>
      </c>
      <c r="D79" s="33">
        <f t="shared" si="20"/>
        <v>772910</v>
      </c>
      <c r="E79" s="33">
        <f t="shared" si="6"/>
        <v>0</v>
      </c>
      <c r="F79" s="33">
        <f t="shared" si="21"/>
        <v>0</v>
      </c>
      <c r="G79" s="33">
        <f t="shared" si="22"/>
        <v>5056310</v>
      </c>
      <c r="H79" s="33">
        <f aca="true" t="shared" si="24" ref="H79:AG79">SUM(H80:H84)</f>
        <v>0</v>
      </c>
      <c r="I79" s="33">
        <f t="shared" si="24"/>
        <v>1729219.5</v>
      </c>
      <c r="J79" s="33">
        <f t="shared" si="24"/>
        <v>172910</v>
      </c>
      <c r="K79" s="33">
        <f t="shared" si="24"/>
        <v>0</v>
      </c>
      <c r="L79" s="33">
        <f t="shared" si="24"/>
        <v>0</v>
      </c>
      <c r="M79" s="33">
        <f t="shared" si="24"/>
        <v>1556310</v>
      </c>
      <c r="N79" s="33">
        <f t="shared" si="24"/>
        <v>0</v>
      </c>
      <c r="O79" s="33">
        <f t="shared" si="24"/>
        <v>0</v>
      </c>
      <c r="P79" s="33"/>
      <c r="Q79" s="33">
        <f t="shared" si="24"/>
        <v>0</v>
      </c>
      <c r="R79" s="33">
        <f t="shared" si="24"/>
        <v>0</v>
      </c>
      <c r="S79" s="33">
        <f t="shared" si="24"/>
        <v>0</v>
      </c>
      <c r="T79" s="33">
        <f t="shared" si="24"/>
        <v>0</v>
      </c>
      <c r="U79" s="33">
        <f t="shared" si="24"/>
        <v>0</v>
      </c>
      <c r="V79" s="33">
        <f t="shared" si="24"/>
        <v>0</v>
      </c>
      <c r="W79" s="33">
        <f t="shared" si="24"/>
        <v>0</v>
      </c>
      <c r="X79" s="33">
        <f t="shared" si="24"/>
        <v>3700000</v>
      </c>
      <c r="Y79" s="33">
        <f t="shared" si="24"/>
        <v>550000</v>
      </c>
      <c r="Z79" s="33">
        <f t="shared" si="24"/>
        <v>0</v>
      </c>
      <c r="AA79" s="33">
        <f t="shared" si="24"/>
        <v>3150000</v>
      </c>
      <c r="AB79" s="33">
        <f t="shared" si="24"/>
        <v>200000</v>
      </c>
      <c r="AC79" s="33">
        <f t="shared" si="24"/>
        <v>25000</v>
      </c>
      <c r="AD79" s="33"/>
      <c r="AE79" s="33">
        <f t="shared" si="24"/>
        <v>0</v>
      </c>
      <c r="AF79" s="33">
        <f t="shared" si="24"/>
        <v>175000</v>
      </c>
      <c r="AG79" s="33">
        <f t="shared" si="24"/>
        <v>200000</v>
      </c>
      <c r="AH79" s="33">
        <f>SUM(AH80:AH84)</f>
        <v>25000</v>
      </c>
      <c r="AI79" s="33">
        <f>SUM(AI80:AI84)</f>
        <v>0</v>
      </c>
      <c r="AJ79" s="33">
        <f>SUM(AJ80:AJ84)</f>
        <v>175000</v>
      </c>
    </row>
    <row r="80" spans="1:36" s="20" customFormat="1" ht="24.75" customHeight="1">
      <c r="A80" s="35"/>
      <c r="B80" s="36" t="s">
        <v>87</v>
      </c>
      <c r="C80" s="37">
        <f t="shared" si="19"/>
        <v>0</v>
      </c>
      <c r="D80" s="37">
        <f t="shared" si="20"/>
        <v>0</v>
      </c>
      <c r="E80" s="37">
        <f aca="true" t="shared" si="25" ref="E80:E143">K80+P80+U80+AD80</f>
        <v>0</v>
      </c>
      <c r="F80" s="37">
        <f t="shared" si="21"/>
        <v>0</v>
      </c>
      <c r="G80" s="37">
        <f t="shared" si="22"/>
        <v>0</v>
      </c>
      <c r="H80" s="38" t="s">
        <v>62</v>
      </c>
      <c r="I80" s="37"/>
      <c r="J80" s="39"/>
      <c r="K80" s="39"/>
      <c r="L80" s="39"/>
      <c r="M80" s="39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</row>
    <row r="81" spans="1:36" s="20" customFormat="1" ht="24" customHeight="1">
      <c r="A81" s="35"/>
      <c r="B81" s="36" t="s">
        <v>88</v>
      </c>
      <c r="C81" s="37">
        <f t="shared" si="19"/>
        <v>1729219.5</v>
      </c>
      <c r="D81" s="37">
        <f t="shared" si="20"/>
        <v>172910</v>
      </c>
      <c r="E81" s="37">
        <f t="shared" si="25"/>
        <v>0</v>
      </c>
      <c r="F81" s="37">
        <f t="shared" si="21"/>
        <v>0</v>
      </c>
      <c r="G81" s="37">
        <f t="shared" si="22"/>
        <v>1556310</v>
      </c>
      <c r="H81" s="38" t="s">
        <v>62</v>
      </c>
      <c r="I81" s="37">
        <v>1729219.5</v>
      </c>
      <c r="J81" s="39">
        <v>172910</v>
      </c>
      <c r="K81" s="39"/>
      <c r="L81" s="39"/>
      <c r="M81" s="39">
        <v>1556310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</row>
    <row r="82" spans="1:36" s="20" customFormat="1" ht="13.5" customHeight="1">
      <c r="A82" s="35"/>
      <c r="B82" s="36" t="s">
        <v>89</v>
      </c>
      <c r="C82" s="37">
        <f t="shared" si="19"/>
        <v>600000</v>
      </c>
      <c r="D82" s="37">
        <f t="shared" si="20"/>
        <v>75000</v>
      </c>
      <c r="E82" s="37">
        <f t="shared" si="25"/>
        <v>0</v>
      </c>
      <c r="F82" s="37">
        <f t="shared" si="21"/>
        <v>0</v>
      </c>
      <c r="G82" s="37">
        <f t="shared" si="22"/>
        <v>525000</v>
      </c>
      <c r="H82" s="38" t="s">
        <v>90</v>
      </c>
      <c r="I82" s="37"/>
      <c r="J82" s="39"/>
      <c r="K82" s="39"/>
      <c r="L82" s="39"/>
      <c r="M82" s="39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>
        <v>200000</v>
      </c>
      <c r="Y82" s="37">
        <v>25000</v>
      </c>
      <c r="Z82" s="37"/>
      <c r="AA82" s="37">
        <v>175000</v>
      </c>
      <c r="AB82" s="37">
        <v>200000</v>
      </c>
      <c r="AC82" s="37">
        <v>25000</v>
      </c>
      <c r="AD82" s="37"/>
      <c r="AE82" s="37"/>
      <c r="AF82" s="37">
        <v>175000</v>
      </c>
      <c r="AG82" s="37">
        <v>200000</v>
      </c>
      <c r="AH82" s="37">
        <v>25000</v>
      </c>
      <c r="AI82" s="37"/>
      <c r="AJ82" s="37">
        <v>175000</v>
      </c>
    </row>
    <row r="83" spans="1:36" s="20" customFormat="1" ht="13.5" customHeight="1">
      <c r="A83" s="35"/>
      <c r="B83" s="36" t="s">
        <v>91</v>
      </c>
      <c r="C83" s="37">
        <f t="shared" si="19"/>
        <v>3500000</v>
      </c>
      <c r="D83" s="37">
        <f t="shared" si="20"/>
        <v>525000</v>
      </c>
      <c r="E83" s="37">
        <f t="shared" si="25"/>
        <v>0</v>
      </c>
      <c r="F83" s="37">
        <f t="shared" si="21"/>
        <v>0</v>
      </c>
      <c r="G83" s="37">
        <f t="shared" si="22"/>
        <v>2975000</v>
      </c>
      <c r="H83" s="38" t="s">
        <v>92</v>
      </c>
      <c r="I83" s="37"/>
      <c r="J83" s="39"/>
      <c r="K83" s="39"/>
      <c r="L83" s="39"/>
      <c r="M83" s="39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>
        <v>3500000</v>
      </c>
      <c r="Y83" s="37">
        <v>525000</v>
      </c>
      <c r="Z83" s="37"/>
      <c r="AA83" s="37">
        <v>2975000</v>
      </c>
      <c r="AB83" s="37"/>
      <c r="AC83" s="37"/>
      <c r="AD83" s="37"/>
      <c r="AE83" s="37"/>
      <c r="AF83" s="37"/>
      <c r="AG83" s="37"/>
      <c r="AH83" s="37"/>
      <c r="AI83" s="37"/>
      <c r="AJ83" s="37"/>
    </row>
    <row r="84" spans="1:36" s="20" customFormat="1" ht="12.75" customHeight="1">
      <c r="A84" s="35"/>
      <c r="B84" s="36"/>
      <c r="C84" s="37">
        <f t="shared" si="19"/>
        <v>0</v>
      </c>
      <c r="D84" s="37">
        <f t="shared" si="20"/>
        <v>0</v>
      </c>
      <c r="E84" s="37">
        <f t="shared" si="25"/>
        <v>0</v>
      </c>
      <c r="F84" s="37">
        <f t="shared" si="21"/>
        <v>0</v>
      </c>
      <c r="G84" s="37">
        <f t="shared" si="22"/>
        <v>0</v>
      </c>
      <c r="H84" s="38"/>
      <c r="I84" s="37"/>
      <c r="J84" s="39"/>
      <c r="K84" s="39"/>
      <c r="L84" s="39"/>
      <c r="M84" s="39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1:36" s="34" customFormat="1" ht="12.75" customHeight="1">
      <c r="A85" s="31" t="s">
        <v>93</v>
      </c>
      <c r="B85" s="43" t="s">
        <v>94</v>
      </c>
      <c r="C85" s="33">
        <f t="shared" si="19"/>
        <v>11000000</v>
      </c>
      <c r="D85" s="33">
        <f t="shared" si="20"/>
        <v>0</v>
      </c>
      <c r="E85" s="33">
        <f t="shared" si="25"/>
        <v>4000000</v>
      </c>
      <c r="F85" s="33">
        <f t="shared" si="21"/>
        <v>7000000</v>
      </c>
      <c r="G85" s="33">
        <f t="shared" si="22"/>
        <v>0</v>
      </c>
      <c r="H85" s="33">
        <f>SUM(H86:H90)</f>
        <v>0</v>
      </c>
      <c r="I85" s="33">
        <f>SUM(I86:I90)</f>
        <v>0</v>
      </c>
      <c r="J85" s="33">
        <f>SUM(J86:J90)</f>
        <v>0</v>
      </c>
      <c r="K85" s="33"/>
      <c r="L85" s="33">
        <f aca="true" t="shared" si="26" ref="L85:AJ85">SUM(L86:L90)</f>
        <v>0</v>
      </c>
      <c r="M85" s="33">
        <f t="shared" si="26"/>
        <v>0</v>
      </c>
      <c r="N85" s="33">
        <f t="shared" si="26"/>
        <v>4000000</v>
      </c>
      <c r="O85" s="33">
        <f t="shared" si="26"/>
        <v>0</v>
      </c>
      <c r="P85" s="33">
        <f t="shared" si="26"/>
        <v>4000000</v>
      </c>
      <c r="Q85" s="33">
        <f t="shared" si="26"/>
        <v>0</v>
      </c>
      <c r="R85" s="33">
        <f t="shared" si="26"/>
        <v>0</v>
      </c>
      <c r="S85" s="33">
        <f t="shared" si="26"/>
        <v>0</v>
      </c>
      <c r="T85" s="33">
        <f t="shared" si="26"/>
        <v>0</v>
      </c>
      <c r="U85" s="33">
        <f t="shared" si="26"/>
        <v>0</v>
      </c>
      <c r="V85" s="33">
        <f t="shared" si="26"/>
        <v>0</v>
      </c>
      <c r="W85" s="33">
        <f t="shared" si="26"/>
        <v>0</v>
      </c>
      <c r="X85" s="33">
        <f t="shared" si="26"/>
        <v>1000000</v>
      </c>
      <c r="Y85" s="33">
        <f t="shared" si="26"/>
        <v>0</v>
      </c>
      <c r="Z85" s="33">
        <f t="shared" si="26"/>
        <v>1000000</v>
      </c>
      <c r="AA85" s="33">
        <f t="shared" si="26"/>
        <v>0</v>
      </c>
      <c r="AB85" s="33">
        <f t="shared" si="26"/>
        <v>0</v>
      </c>
      <c r="AC85" s="33">
        <f t="shared" si="26"/>
        <v>0</v>
      </c>
      <c r="AD85" s="33"/>
      <c r="AE85" s="33">
        <f t="shared" si="26"/>
        <v>0</v>
      </c>
      <c r="AF85" s="33">
        <f t="shared" si="26"/>
        <v>0</v>
      </c>
      <c r="AG85" s="33">
        <f t="shared" si="26"/>
        <v>6000000</v>
      </c>
      <c r="AH85" s="33">
        <f t="shared" si="26"/>
        <v>0</v>
      </c>
      <c r="AI85" s="33">
        <f t="shared" si="26"/>
        <v>6000000</v>
      </c>
      <c r="AJ85" s="33">
        <f t="shared" si="26"/>
        <v>0</v>
      </c>
    </row>
    <row r="86" spans="1:36" s="20" customFormat="1" ht="12.75" customHeight="1">
      <c r="A86" s="35"/>
      <c r="B86" s="36" t="s">
        <v>95</v>
      </c>
      <c r="C86" s="37">
        <f t="shared" si="19"/>
        <v>4000000</v>
      </c>
      <c r="D86" s="37">
        <f t="shared" si="20"/>
        <v>0</v>
      </c>
      <c r="E86" s="37">
        <f t="shared" si="25"/>
        <v>4000000</v>
      </c>
      <c r="F86" s="37">
        <f t="shared" si="21"/>
        <v>0</v>
      </c>
      <c r="G86" s="37">
        <f t="shared" si="22"/>
        <v>0</v>
      </c>
      <c r="H86" s="38"/>
      <c r="I86" s="37"/>
      <c r="J86" s="39"/>
      <c r="K86" s="39"/>
      <c r="L86" s="39"/>
      <c r="M86" s="39"/>
      <c r="N86" s="37">
        <v>4000000</v>
      </c>
      <c r="O86" s="37"/>
      <c r="P86" s="37">
        <v>4000000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</row>
    <row r="87" spans="1:36" s="20" customFormat="1" ht="26.25" customHeight="1">
      <c r="A87" s="35"/>
      <c r="B87" s="36" t="s">
        <v>96</v>
      </c>
      <c r="C87" s="37">
        <f t="shared" si="19"/>
        <v>1000000</v>
      </c>
      <c r="D87" s="37">
        <f t="shared" si="20"/>
        <v>0</v>
      </c>
      <c r="E87" s="37">
        <f t="shared" si="25"/>
        <v>0</v>
      </c>
      <c r="F87" s="37">
        <f t="shared" si="21"/>
        <v>1000000</v>
      </c>
      <c r="G87" s="37">
        <f t="shared" si="22"/>
        <v>0</v>
      </c>
      <c r="H87" s="38"/>
      <c r="I87" s="37"/>
      <c r="J87" s="39"/>
      <c r="K87" s="39"/>
      <c r="L87" s="39"/>
      <c r="M87" s="39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>
        <v>1000000</v>
      </c>
      <c r="AH87" s="37"/>
      <c r="AI87" s="37">
        <v>1000000</v>
      </c>
      <c r="AJ87" s="37"/>
    </row>
    <row r="88" spans="1:36" s="20" customFormat="1" ht="12.75" customHeight="1">
      <c r="A88" s="35"/>
      <c r="B88" s="36" t="s">
        <v>97</v>
      </c>
      <c r="C88" s="37">
        <f aca="true" t="shared" si="27" ref="C88:C119">I88+N88+S88+X88+AB88+AG88</f>
        <v>1000000</v>
      </c>
      <c r="D88" s="37">
        <f aca="true" t="shared" si="28" ref="D88:D119">J88+O88+T88+Y88+AC88+AH88</f>
        <v>0</v>
      </c>
      <c r="E88" s="37">
        <f t="shared" si="25"/>
        <v>0</v>
      </c>
      <c r="F88" s="37">
        <f aca="true" t="shared" si="29" ref="F88:F119">L88+Q88+V88+Z88+AE88+AI88</f>
        <v>1000000</v>
      </c>
      <c r="G88" s="37">
        <f aca="true" t="shared" si="30" ref="G88:G119">M88+R88+W88+AA88+AF88+AJ88</f>
        <v>0</v>
      </c>
      <c r="H88" s="38" t="s">
        <v>98</v>
      </c>
      <c r="I88" s="37"/>
      <c r="J88" s="39"/>
      <c r="K88" s="39"/>
      <c r="L88" s="39"/>
      <c r="M88" s="39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>
        <v>1000000</v>
      </c>
      <c r="AH88" s="37"/>
      <c r="AI88" s="37">
        <v>1000000</v>
      </c>
      <c r="AJ88" s="37"/>
    </row>
    <row r="89" spans="1:36" s="20" customFormat="1" ht="12.75" customHeight="1">
      <c r="A89" s="35"/>
      <c r="B89" s="36" t="s">
        <v>99</v>
      </c>
      <c r="C89" s="37">
        <f t="shared" si="27"/>
        <v>5000000</v>
      </c>
      <c r="D89" s="37">
        <f t="shared" si="28"/>
        <v>0</v>
      </c>
      <c r="E89" s="37">
        <f t="shared" si="25"/>
        <v>0</v>
      </c>
      <c r="F89" s="37">
        <f t="shared" si="29"/>
        <v>5000000</v>
      </c>
      <c r="G89" s="37">
        <f t="shared" si="30"/>
        <v>0</v>
      </c>
      <c r="H89" s="38" t="s">
        <v>98</v>
      </c>
      <c r="I89" s="37"/>
      <c r="J89" s="39"/>
      <c r="K89" s="39"/>
      <c r="L89" s="39"/>
      <c r="M89" s="39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>
        <v>1000000</v>
      </c>
      <c r="Y89" s="37"/>
      <c r="Z89" s="37">
        <v>1000000</v>
      </c>
      <c r="AA89" s="37"/>
      <c r="AB89" s="37"/>
      <c r="AC89" s="37"/>
      <c r="AD89" s="37"/>
      <c r="AE89" s="37"/>
      <c r="AF89" s="37"/>
      <c r="AG89" s="37">
        <v>4000000</v>
      </c>
      <c r="AH89" s="37"/>
      <c r="AI89" s="37">
        <v>4000000</v>
      </c>
      <c r="AJ89" s="37"/>
    </row>
    <row r="90" spans="1:36" s="20" customFormat="1" ht="12.75" customHeight="1">
      <c r="A90" s="35"/>
      <c r="B90" s="36"/>
      <c r="C90" s="37">
        <f t="shared" si="27"/>
        <v>0</v>
      </c>
      <c r="D90" s="37">
        <f t="shared" si="28"/>
        <v>0</v>
      </c>
      <c r="E90" s="37">
        <f t="shared" si="25"/>
        <v>0</v>
      </c>
      <c r="F90" s="37">
        <f t="shared" si="29"/>
        <v>0</v>
      </c>
      <c r="G90" s="37">
        <f t="shared" si="30"/>
        <v>0</v>
      </c>
      <c r="H90" s="38"/>
      <c r="I90" s="37"/>
      <c r="J90" s="39"/>
      <c r="K90" s="39"/>
      <c r="L90" s="39"/>
      <c r="M90" s="39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</row>
    <row r="91" spans="1:36" s="34" customFormat="1" ht="12.75" customHeight="1">
      <c r="A91" s="31" t="s">
        <v>100</v>
      </c>
      <c r="B91" s="43" t="s">
        <v>101</v>
      </c>
      <c r="C91" s="33">
        <f t="shared" si="27"/>
        <v>88220000</v>
      </c>
      <c r="D91" s="33">
        <f t="shared" si="28"/>
        <v>2330000</v>
      </c>
      <c r="E91" s="33">
        <f t="shared" si="25"/>
        <v>0</v>
      </c>
      <c r="F91" s="33">
        <f t="shared" si="29"/>
        <v>12450000</v>
      </c>
      <c r="G91" s="33">
        <f t="shared" si="30"/>
        <v>73440000</v>
      </c>
      <c r="H91" s="33">
        <f>SUM(H92:H102)</f>
        <v>0</v>
      </c>
      <c r="I91" s="33">
        <f>SUM(I92:I102)</f>
        <v>520000</v>
      </c>
      <c r="J91" s="33">
        <f>SUM(J92:J102)</f>
        <v>225000</v>
      </c>
      <c r="K91" s="33"/>
      <c r="L91" s="33">
        <f aca="true" t="shared" si="31" ref="L91:AJ91">SUM(L92:L102)</f>
        <v>0</v>
      </c>
      <c r="M91" s="33">
        <f t="shared" si="31"/>
        <v>295000</v>
      </c>
      <c r="N91" s="33">
        <f t="shared" si="31"/>
        <v>47000000</v>
      </c>
      <c r="O91" s="33">
        <f t="shared" si="31"/>
        <v>0</v>
      </c>
      <c r="P91" s="33">
        <f t="shared" si="31"/>
        <v>0</v>
      </c>
      <c r="Q91" s="33">
        <f t="shared" si="31"/>
        <v>7000000</v>
      </c>
      <c r="R91" s="33">
        <f t="shared" si="31"/>
        <v>40000000</v>
      </c>
      <c r="S91" s="33">
        <f t="shared" si="31"/>
        <v>2900000</v>
      </c>
      <c r="T91" s="33">
        <f t="shared" si="31"/>
        <v>0</v>
      </c>
      <c r="U91" s="33">
        <f t="shared" si="31"/>
        <v>0</v>
      </c>
      <c r="V91" s="33">
        <f t="shared" si="31"/>
        <v>450000</v>
      </c>
      <c r="W91" s="33">
        <f t="shared" si="31"/>
        <v>2450000</v>
      </c>
      <c r="X91" s="33">
        <f t="shared" si="31"/>
        <v>3100000</v>
      </c>
      <c r="Y91" s="33">
        <f t="shared" si="31"/>
        <v>975000</v>
      </c>
      <c r="Z91" s="33">
        <f t="shared" si="31"/>
        <v>0</v>
      </c>
      <c r="AA91" s="33">
        <f t="shared" si="31"/>
        <v>2125000</v>
      </c>
      <c r="AB91" s="33">
        <f t="shared" si="31"/>
        <v>4700000</v>
      </c>
      <c r="AC91" s="33">
        <f t="shared" si="31"/>
        <v>1130000</v>
      </c>
      <c r="AD91" s="33"/>
      <c r="AE91" s="33">
        <f t="shared" si="31"/>
        <v>0</v>
      </c>
      <c r="AF91" s="33">
        <f t="shared" si="31"/>
        <v>3570000</v>
      </c>
      <c r="AG91" s="33">
        <f t="shared" si="31"/>
        <v>30000000</v>
      </c>
      <c r="AH91" s="33">
        <f t="shared" si="31"/>
        <v>0</v>
      </c>
      <c r="AI91" s="33">
        <f t="shared" si="31"/>
        <v>5000000</v>
      </c>
      <c r="AJ91" s="33">
        <f t="shared" si="31"/>
        <v>25000000</v>
      </c>
    </row>
    <row r="92" spans="1:36" s="20" customFormat="1" ht="12.75" customHeight="1">
      <c r="A92" s="35"/>
      <c r="B92" s="36" t="s">
        <v>102</v>
      </c>
      <c r="C92" s="37">
        <f t="shared" si="27"/>
        <v>0</v>
      </c>
      <c r="D92" s="37">
        <f t="shared" si="28"/>
        <v>0</v>
      </c>
      <c r="E92" s="37">
        <f t="shared" si="25"/>
        <v>0</v>
      </c>
      <c r="F92" s="37">
        <f t="shared" si="29"/>
        <v>0</v>
      </c>
      <c r="G92" s="37">
        <f t="shared" si="30"/>
        <v>0</v>
      </c>
      <c r="H92" s="38" t="s">
        <v>103</v>
      </c>
      <c r="I92" s="37"/>
      <c r="J92" s="39"/>
      <c r="K92" s="39"/>
      <c r="L92" s="39"/>
      <c r="M92" s="39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</row>
    <row r="93" spans="1:36" s="20" customFormat="1" ht="25.5" customHeight="1">
      <c r="A93" s="35"/>
      <c r="B93" s="36" t="s">
        <v>104</v>
      </c>
      <c r="C93" s="37">
        <f t="shared" si="27"/>
        <v>320000</v>
      </c>
      <c r="D93" s="37">
        <f t="shared" si="28"/>
        <v>25000</v>
      </c>
      <c r="E93" s="37">
        <f t="shared" si="25"/>
        <v>0</v>
      </c>
      <c r="F93" s="37">
        <f t="shared" si="29"/>
        <v>0</v>
      </c>
      <c r="G93" s="37">
        <f t="shared" si="30"/>
        <v>295000</v>
      </c>
      <c r="H93" s="38"/>
      <c r="I93" s="37">
        <v>320000</v>
      </c>
      <c r="J93" s="39">
        <v>25000</v>
      </c>
      <c r="K93" s="39"/>
      <c r="L93" s="39"/>
      <c r="M93" s="39">
        <v>295000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</row>
    <row r="94" spans="1:36" s="20" customFormat="1" ht="28.5" customHeight="1">
      <c r="A94" s="35"/>
      <c r="B94" s="36" t="s">
        <v>105</v>
      </c>
      <c r="C94" s="37">
        <f t="shared" si="27"/>
        <v>5000000</v>
      </c>
      <c r="D94" s="37">
        <f t="shared" si="28"/>
        <v>750000</v>
      </c>
      <c r="E94" s="37">
        <f t="shared" si="25"/>
        <v>0</v>
      </c>
      <c r="F94" s="37">
        <f t="shared" si="29"/>
        <v>0</v>
      </c>
      <c r="G94" s="37">
        <f t="shared" si="30"/>
        <v>4250000</v>
      </c>
      <c r="H94" s="38" t="s">
        <v>106</v>
      </c>
      <c r="I94" s="37"/>
      <c r="J94" s="39"/>
      <c r="K94" s="39"/>
      <c r="L94" s="39"/>
      <c r="M94" s="39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>
        <v>2500000</v>
      </c>
      <c r="Y94" s="37">
        <v>375000</v>
      </c>
      <c r="Z94" s="37"/>
      <c r="AA94" s="37">
        <v>2125000</v>
      </c>
      <c r="AB94" s="37">
        <v>2500000</v>
      </c>
      <c r="AC94" s="37">
        <v>375000</v>
      </c>
      <c r="AD94" s="37"/>
      <c r="AE94" s="37"/>
      <c r="AF94" s="37">
        <v>2125000</v>
      </c>
      <c r="AG94" s="37"/>
      <c r="AH94" s="37"/>
      <c r="AI94" s="37"/>
      <c r="AJ94" s="37"/>
    </row>
    <row r="95" spans="1:36" s="49" customFormat="1" ht="25.5" customHeight="1">
      <c r="A95" s="46"/>
      <c r="B95" s="47" t="s">
        <v>107</v>
      </c>
      <c r="C95" s="37">
        <f t="shared" si="27"/>
        <v>47000000</v>
      </c>
      <c r="D95" s="44">
        <f t="shared" si="28"/>
        <v>0</v>
      </c>
      <c r="E95" s="44">
        <f t="shared" si="25"/>
        <v>0</v>
      </c>
      <c r="F95" s="44">
        <f t="shared" si="29"/>
        <v>7000000</v>
      </c>
      <c r="G95" s="44">
        <f t="shared" si="30"/>
        <v>40000000</v>
      </c>
      <c r="H95" s="48" t="s">
        <v>108</v>
      </c>
      <c r="I95" s="44"/>
      <c r="J95" s="50"/>
      <c r="K95" s="50"/>
      <c r="L95" s="50"/>
      <c r="M95" s="50"/>
      <c r="N95" s="44">
        <v>47000000</v>
      </c>
      <c r="O95" s="44"/>
      <c r="P95" s="44"/>
      <c r="Q95" s="44">
        <v>7000000</v>
      </c>
      <c r="R95" s="44">
        <v>40000000</v>
      </c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</row>
    <row r="96" spans="1:36" s="49" customFormat="1" ht="27" customHeight="1">
      <c r="A96" s="51"/>
      <c r="B96" s="47" t="s">
        <v>109</v>
      </c>
      <c r="C96" s="37">
        <f t="shared" si="27"/>
        <v>30000000</v>
      </c>
      <c r="D96" s="52">
        <f t="shared" si="28"/>
        <v>0</v>
      </c>
      <c r="E96" s="52">
        <f t="shared" si="25"/>
        <v>0</v>
      </c>
      <c r="F96" s="52">
        <f t="shared" si="29"/>
        <v>5000000</v>
      </c>
      <c r="G96" s="52">
        <f t="shared" si="30"/>
        <v>25000000</v>
      </c>
      <c r="H96" s="53" t="s">
        <v>108</v>
      </c>
      <c r="I96" s="52"/>
      <c r="J96" s="54"/>
      <c r="K96" s="54"/>
      <c r="L96" s="54"/>
      <c r="M96" s="54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44">
        <v>30000000</v>
      </c>
      <c r="AH96" s="44"/>
      <c r="AI96" s="44">
        <v>5000000</v>
      </c>
      <c r="AJ96" s="44">
        <v>25000000</v>
      </c>
    </row>
    <row r="97" spans="1:36" s="49" customFormat="1" ht="27" customHeight="1">
      <c r="A97" s="51"/>
      <c r="B97" s="55" t="s">
        <v>110</v>
      </c>
      <c r="C97" s="37">
        <f t="shared" si="27"/>
        <v>2900000</v>
      </c>
      <c r="D97" s="52">
        <f t="shared" si="28"/>
        <v>0</v>
      </c>
      <c r="E97" s="52">
        <f t="shared" si="25"/>
        <v>0</v>
      </c>
      <c r="F97" s="52">
        <f t="shared" si="29"/>
        <v>450000</v>
      </c>
      <c r="G97" s="52">
        <f t="shared" si="30"/>
        <v>2450000</v>
      </c>
      <c r="H97" s="53"/>
      <c r="I97" s="52"/>
      <c r="J97" s="54"/>
      <c r="K97" s="54"/>
      <c r="L97" s="54"/>
      <c r="M97" s="54"/>
      <c r="N97" s="52"/>
      <c r="O97" s="52"/>
      <c r="P97" s="52"/>
      <c r="Q97" s="52"/>
      <c r="R97" s="52"/>
      <c r="S97" s="52">
        <v>2900000</v>
      </c>
      <c r="T97" s="52"/>
      <c r="U97" s="52"/>
      <c r="V97" s="52">
        <v>450000</v>
      </c>
      <c r="W97" s="52">
        <v>2450000</v>
      </c>
      <c r="X97" s="52"/>
      <c r="Y97" s="52"/>
      <c r="Z97" s="52"/>
      <c r="AA97" s="52"/>
      <c r="AB97" s="52"/>
      <c r="AC97" s="52"/>
      <c r="AD97" s="52"/>
      <c r="AE97" s="52"/>
      <c r="AF97" s="52"/>
      <c r="AG97" s="44"/>
      <c r="AH97" s="44"/>
      <c r="AI97" s="44"/>
      <c r="AJ97" s="44"/>
    </row>
    <row r="98" spans="1:36" s="49" customFormat="1" ht="28.5" customHeight="1">
      <c r="A98" s="51"/>
      <c r="B98" s="55" t="s">
        <v>111</v>
      </c>
      <c r="C98" s="37">
        <f t="shared" si="27"/>
        <v>600000</v>
      </c>
      <c r="D98" s="52">
        <f t="shared" si="28"/>
        <v>600000</v>
      </c>
      <c r="E98" s="52">
        <f t="shared" si="25"/>
        <v>0</v>
      </c>
      <c r="F98" s="52">
        <f t="shared" si="29"/>
        <v>0</v>
      </c>
      <c r="G98" s="52">
        <f t="shared" si="30"/>
        <v>0</v>
      </c>
      <c r="H98" s="53"/>
      <c r="I98" s="52"/>
      <c r="J98" s="54"/>
      <c r="K98" s="54"/>
      <c r="L98" s="54"/>
      <c r="M98" s="54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>
        <v>600000</v>
      </c>
      <c r="Y98" s="52">
        <v>600000</v>
      </c>
      <c r="Z98" s="52"/>
      <c r="AA98" s="52"/>
      <c r="AB98" s="52">
        <v>0</v>
      </c>
      <c r="AC98" s="52"/>
      <c r="AD98" s="52"/>
      <c r="AE98" s="52"/>
      <c r="AF98" s="52"/>
      <c r="AG98" s="44">
        <v>0</v>
      </c>
      <c r="AH98" s="44"/>
      <c r="AI98" s="44"/>
      <c r="AJ98" s="44"/>
    </row>
    <row r="99" spans="1:36" s="49" customFormat="1" ht="26.25" customHeight="1">
      <c r="A99" s="51"/>
      <c r="B99" s="55" t="s">
        <v>112</v>
      </c>
      <c r="C99" s="37">
        <f t="shared" si="27"/>
        <v>1700000</v>
      </c>
      <c r="D99" s="52">
        <f t="shared" si="28"/>
        <v>255000</v>
      </c>
      <c r="E99" s="52">
        <f t="shared" si="25"/>
        <v>0</v>
      </c>
      <c r="F99" s="52">
        <f t="shared" si="29"/>
        <v>0</v>
      </c>
      <c r="G99" s="52">
        <f t="shared" si="30"/>
        <v>1445000</v>
      </c>
      <c r="H99" s="53" t="s">
        <v>106</v>
      </c>
      <c r="I99" s="52"/>
      <c r="J99" s="54"/>
      <c r="K99" s="54"/>
      <c r="L99" s="54"/>
      <c r="M99" s="54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>
        <v>1700000</v>
      </c>
      <c r="AC99" s="52">
        <v>255000</v>
      </c>
      <c r="AD99" s="52"/>
      <c r="AE99" s="52"/>
      <c r="AF99" s="52">
        <v>1445000</v>
      </c>
      <c r="AG99" s="44"/>
      <c r="AH99" s="44"/>
      <c r="AI99" s="44"/>
      <c r="AJ99" s="44"/>
    </row>
    <row r="100" spans="1:36" s="49" customFormat="1" ht="24.75" customHeight="1">
      <c r="A100" s="51"/>
      <c r="B100" s="55" t="s">
        <v>113</v>
      </c>
      <c r="C100" s="37">
        <f t="shared" si="27"/>
        <v>200000</v>
      </c>
      <c r="D100" s="52">
        <f t="shared" si="28"/>
        <v>200000</v>
      </c>
      <c r="E100" s="52">
        <f t="shared" si="25"/>
        <v>0</v>
      </c>
      <c r="F100" s="52">
        <f t="shared" si="29"/>
        <v>0</v>
      </c>
      <c r="G100" s="52">
        <f t="shared" si="30"/>
        <v>0</v>
      </c>
      <c r="H100" s="53" t="s">
        <v>108</v>
      </c>
      <c r="I100" s="52">
        <v>200000</v>
      </c>
      <c r="J100" s="54">
        <v>200000</v>
      </c>
      <c r="K100" s="54"/>
      <c r="L100" s="54"/>
      <c r="M100" s="54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44"/>
      <c r="AH100" s="44"/>
      <c r="AI100" s="44"/>
      <c r="AJ100" s="44"/>
    </row>
    <row r="101" spans="1:36" s="20" customFormat="1" ht="24" customHeight="1">
      <c r="A101" s="35"/>
      <c r="B101" s="36" t="s">
        <v>114</v>
      </c>
      <c r="C101" s="37">
        <f t="shared" si="27"/>
        <v>500000</v>
      </c>
      <c r="D101" s="37">
        <f t="shared" si="28"/>
        <v>500000</v>
      </c>
      <c r="E101" s="37">
        <f t="shared" si="25"/>
        <v>0</v>
      </c>
      <c r="F101" s="37">
        <f t="shared" si="29"/>
        <v>0</v>
      </c>
      <c r="G101" s="37">
        <f t="shared" si="30"/>
        <v>0</v>
      </c>
      <c r="H101" s="38" t="s">
        <v>34</v>
      </c>
      <c r="I101" s="37"/>
      <c r="J101" s="39"/>
      <c r="K101" s="39"/>
      <c r="L101" s="39"/>
      <c r="M101" s="39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>
        <v>500000</v>
      </c>
      <c r="AC101" s="37">
        <v>500000</v>
      </c>
      <c r="AD101" s="37"/>
      <c r="AE101" s="37"/>
      <c r="AF101" s="37"/>
      <c r="AG101" s="37"/>
      <c r="AH101" s="37"/>
      <c r="AI101" s="37"/>
      <c r="AJ101" s="37"/>
    </row>
    <row r="102" spans="1:36" s="20" customFormat="1" ht="12.75" customHeight="1">
      <c r="A102" s="35"/>
      <c r="B102" s="36"/>
      <c r="C102" s="37">
        <f t="shared" si="27"/>
        <v>0</v>
      </c>
      <c r="D102" s="37">
        <f t="shared" si="28"/>
        <v>0</v>
      </c>
      <c r="E102" s="37">
        <f t="shared" si="25"/>
        <v>0</v>
      </c>
      <c r="F102" s="37">
        <f t="shared" si="29"/>
        <v>0</v>
      </c>
      <c r="G102" s="37">
        <f t="shared" si="30"/>
        <v>0</v>
      </c>
      <c r="H102" s="38"/>
      <c r="I102" s="37"/>
      <c r="J102" s="39"/>
      <c r="K102" s="39"/>
      <c r="L102" s="39"/>
      <c r="M102" s="39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</row>
    <row r="103" spans="1:36" s="20" customFormat="1" ht="12.75" customHeight="1">
      <c r="A103" s="40" t="s">
        <v>115</v>
      </c>
      <c r="B103" s="41" t="s">
        <v>116</v>
      </c>
      <c r="C103" s="42">
        <f t="shared" si="27"/>
        <v>7060000</v>
      </c>
      <c r="D103" s="42">
        <f t="shared" si="28"/>
        <v>2560000</v>
      </c>
      <c r="E103" s="42">
        <f t="shared" si="25"/>
        <v>500000</v>
      </c>
      <c r="F103" s="42">
        <f t="shared" si="29"/>
        <v>3500000</v>
      </c>
      <c r="G103" s="42">
        <f t="shared" si="30"/>
        <v>500000</v>
      </c>
      <c r="H103" s="42">
        <f>H104+H112+H116+H125</f>
        <v>0</v>
      </c>
      <c r="I103" s="42">
        <f>I104+I112+I116+I125</f>
        <v>610000</v>
      </c>
      <c r="J103" s="42">
        <f>J104+J112+J116+J125</f>
        <v>610000</v>
      </c>
      <c r="K103" s="42">
        <f>SUM(K105:K108)</f>
        <v>0</v>
      </c>
      <c r="L103" s="42">
        <f aca="true" t="shared" si="32" ref="L103:AJ103">L104+L112+L116+L125</f>
        <v>0</v>
      </c>
      <c r="M103" s="42">
        <f t="shared" si="32"/>
        <v>0</v>
      </c>
      <c r="N103" s="42">
        <f t="shared" si="32"/>
        <v>1000000</v>
      </c>
      <c r="O103" s="42">
        <f>O104+O112+O116+O125</f>
        <v>0</v>
      </c>
      <c r="P103" s="42">
        <f>P104+P112+P116+P125</f>
        <v>500000</v>
      </c>
      <c r="Q103" s="42">
        <f t="shared" si="32"/>
        <v>0</v>
      </c>
      <c r="R103" s="42">
        <f t="shared" si="32"/>
        <v>500000</v>
      </c>
      <c r="S103" s="42">
        <f t="shared" si="32"/>
        <v>800000</v>
      </c>
      <c r="T103" s="42">
        <f t="shared" si="32"/>
        <v>800000</v>
      </c>
      <c r="U103" s="42">
        <f t="shared" si="32"/>
        <v>0</v>
      </c>
      <c r="V103" s="42">
        <f t="shared" si="32"/>
        <v>0</v>
      </c>
      <c r="W103" s="42">
        <f t="shared" si="32"/>
        <v>0</v>
      </c>
      <c r="X103" s="42">
        <f t="shared" si="32"/>
        <v>550000</v>
      </c>
      <c r="Y103" s="42">
        <f t="shared" si="32"/>
        <v>550000</v>
      </c>
      <c r="Z103" s="42">
        <f t="shared" si="32"/>
        <v>0</v>
      </c>
      <c r="AA103" s="42">
        <f t="shared" si="32"/>
        <v>0</v>
      </c>
      <c r="AB103" s="42">
        <f t="shared" si="32"/>
        <v>300000</v>
      </c>
      <c r="AC103" s="42">
        <f t="shared" si="32"/>
        <v>300000</v>
      </c>
      <c r="AD103" s="42"/>
      <c r="AE103" s="42">
        <f t="shared" si="32"/>
        <v>0</v>
      </c>
      <c r="AF103" s="42">
        <f t="shared" si="32"/>
        <v>0</v>
      </c>
      <c r="AG103" s="42">
        <f t="shared" si="32"/>
        <v>3800000</v>
      </c>
      <c r="AH103" s="42">
        <f t="shared" si="32"/>
        <v>300000</v>
      </c>
      <c r="AI103" s="42">
        <f t="shared" si="32"/>
        <v>3500000</v>
      </c>
      <c r="AJ103" s="42">
        <f t="shared" si="32"/>
        <v>0</v>
      </c>
    </row>
    <row r="104" spans="1:36" s="34" customFormat="1" ht="12.75" customHeight="1">
      <c r="A104" s="31" t="s">
        <v>117</v>
      </c>
      <c r="B104" s="43" t="s">
        <v>118</v>
      </c>
      <c r="C104" s="33">
        <f t="shared" si="27"/>
        <v>2000000</v>
      </c>
      <c r="D104" s="33">
        <f t="shared" si="28"/>
        <v>0</v>
      </c>
      <c r="E104" s="33">
        <f t="shared" si="25"/>
        <v>0</v>
      </c>
      <c r="F104" s="33">
        <f t="shared" si="29"/>
        <v>2000000</v>
      </c>
      <c r="G104" s="33">
        <f t="shared" si="30"/>
        <v>0</v>
      </c>
      <c r="H104" s="33">
        <f aca="true" t="shared" si="33" ref="H104:AJ104">SUM(H105:H108)</f>
        <v>0</v>
      </c>
      <c r="I104" s="33">
        <f t="shared" si="33"/>
        <v>0</v>
      </c>
      <c r="J104" s="33">
        <f t="shared" si="33"/>
        <v>0</v>
      </c>
      <c r="K104" s="33"/>
      <c r="L104" s="33">
        <f t="shared" si="33"/>
        <v>0</v>
      </c>
      <c r="M104" s="33">
        <f t="shared" si="33"/>
        <v>0</v>
      </c>
      <c r="N104" s="33">
        <f t="shared" si="33"/>
        <v>0</v>
      </c>
      <c r="O104" s="33">
        <f>SUM(O105:O108)</f>
        <v>0</v>
      </c>
      <c r="P104" s="33">
        <f>SUM(P105:P108)</f>
        <v>0</v>
      </c>
      <c r="Q104" s="33">
        <f>SUM(Q105:Q108)</f>
        <v>0</v>
      </c>
      <c r="R104" s="33">
        <f>SUM(R105:R108)</f>
        <v>0</v>
      </c>
      <c r="S104" s="33">
        <f t="shared" si="33"/>
        <v>0</v>
      </c>
      <c r="T104" s="33">
        <f>SUM(T105:T108)</f>
        <v>0</v>
      </c>
      <c r="U104" s="33">
        <f>SUM(U105:U108)</f>
        <v>0</v>
      </c>
      <c r="V104" s="33">
        <f>SUM(V105:V108)</f>
        <v>0</v>
      </c>
      <c r="W104" s="33">
        <f>SUM(W105:W108)</f>
        <v>0</v>
      </c>
      <c r="X104" s="33">
        <f t="shared" si="33"/>
        <v>0</v>
      </c>
      <c r="Y104" s="33">
        <f>SUM(Y105:Y108)</f>
        <v>0</v>
      </c>
      <c r="Z104" s="33">
        <f>SUM(Z105:Z108)</f>
        <v>0</v>
      </c>
      <c r="AA104" s="33">
        <f>SUM(AA105:AA108)</f>
        <v>0</v>
      </c>
      <c r="AB104" s="33">
        <f t="shared" si="33"/>
        <v>0</v>
      </c>
      <c r="AC104" s="33">
        <f t="shared" si="33"/>
        <v>0</v>
      </c>
      <c r="AD104" s="33"/>
      <c r="AE104" s="33">
        <f t="shared" si="33"/>
        <v>0</v>
      </c>
      <c r="AF104" s="33">
        <f t="shared" si="33"/>
        <v>0</v>
      </c>
      <c r="AG104" s="33">
        <f t="shared" si="33"/>
        <v>2000000</v>
      </c>
      <c r="AH104" s="33">
        <f t="shared" si="33"/>
        <v>0</v>
      </c>
      <c r="AI104" s="33">
        <f t="shared" si="33"/>
        <v>2000000</v>
      </c>
      <c r="AJ104" s="33">
        <f t="shared" si="33"/>
        <v>0</v>
      </c>
    </row>
    <row r="105" spans="1:36" s="20" customFormat="1" ht="12.75" customHeight="1">
      <c r="A105" s="35"/>
      <c r="B105" s="36" t="s">
        <v>119</v>
      </c>
      <c r="C105" s="37">
        <f t="shared" si="27"/>
        <v>0</v>
      </c>
      <c r="D105" s="37">
        <f t="shared" si="28"/>
        <v>0</v>
      </c>
      <c r="E105" s="37">
        <f t="shared" si="25"/>
        <v>0</v>
      </c>
      <c r="F105" s="37">
        <f t="shared" si="29"/>
        <v>0</v>
      </c>
      <c r="G105" s="37">
        <f t="shared" si="30"/>
        <v>0</v>
      </c>
      <c r="H105" s="38" t="s">
        <v>103</v>
      </c>
      <c r="I105" s="37"/>
      <c r="J105" s="39"/>
      <c r="K105" s="39"/>
      <c r="L105" s="39"/>
      <c r="M105" s="39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</row>
    <row r="106" spans="1:36" s="20" customFormat="1" ht="12.75" customHeight="1">
      <c r="A106" s="35"/>
      <c r="B106" s="36" t="s">
        <v>120</v>
      </c>
      <c r="C106" s="37">
        <f t="shared" si="27"/>
        <v>2000000</v>
      </c>
      <c r="D106" s="37">
        <f t="shared" si="28"/>
        <v>0</v>
      </c>
      <c r="E106" s="37">
        <f t="shared" si="25"/>
        <v>0</v>
      </c>
      <c r="F106" s="37">
        <f t="shared" si="29"/>
        <v>2000000</v>
      </c>
      <c r="G106" s="37">
        <f t="shared" si="30"/>
        <v>0</v>
      </c>
      <c r="H106" s="38" t="s">
        <v>34</v>
      </c>
      <c r="I106" s="37"/>
      <c r="J106" s="39"/>
      <c r="K106" s="39">
        <v>0</v>
      </c>
      <c r="L106" s="39"/>
      <c r="M106" s="39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>
        <v>0</v>
      </c>
      <c r="AC106" s="37"/>
      <c r="AD106" s="37"/>
      <c r="AE106" s="37"/>
      <c r="AF106" s="37"/>
      <c r="AG106" s="37">
        <v>2000000</v>
      </c>
      <c r="AH106" s="37"/>
      <c r="AI106" s="37">
        <v>2000000</v>
      </c>
      <c r="AJ106" s="37"/>
    </row>
    <row r="107" spans="1:36" s="20" customFormat="1" ht="12.75" customHeight="1">
      <c r="A107" s="35"/>
      <c r="B107" s="36"/>
      <c r="C107" s="37">
        <f t="shared" si="27"/>
        <v>0</v>
      </c>
      <c r="D107" s="37">
        <f t="shared" si="28"/>
        <v>0</v>
      </c>
      <c r="E107" s="37">
        <f t="shared" si="25"/>
        <v>0</v>
      </c>
      <c r="F107" s="37">
        <f t="shared" si="29"/>
        <v>0</v>
      </c>
      <c r="G107" s="37">
        <f t="shared" si="30"/>
        <v>0</v>
      </c>
      <c r="H107" s="38"/>
      <c r="I107" s="37"/>
      <c r="J107" s="39"/>
      <c r="K107" s="39"/>
      <c r="L107" s="39"/>
      <c r="M107" s="39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</row>
    <row r="108" spans="1:36" s="20" customFormat="1" ht="12.75" customHeight="1">
      <c r="A108" s="35"/>
      <c r="B108" s="36"/>
      <c r="C108" s="37">
        <f t="shared" si="27"/>
        <v>0</v>
      </c>
      <c r="D108" s="37">
        <f t="shared" si="28"/>
        <v>0</v>
      </c>
      <c r="E108" s="37">
        <f t="shared" si="25"/>
        <v>0</v>
      </c>
      <c r="F108" s="37">
        <f t="shared" si="29"/>
        <v>0</v>
      </c>
      <c r="G108" s="37">
        <f t="shared" si="30"/>
        <v>0</v>
      </c>
      <c r="H108" s="38"/>
      <c r="I108" s="37"/>
      <c r="J108" s="39"/>
      <c r="K108" s="39"/>
      <c r="L108" s="39"/>
      <c r="M108" s="39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1:36" s="34" customFormat="1" ht="12.75" customHeight="1">
      <c r="A109" s="31" t="s">
        <v>121</v>
      </c>
      <c r="B109" s="43" t="s">
        <v>122</v>
      </c>
      <c r="C109" s="33">
        <f t="shared" si="27"/>
        <v>2100000</v>
      </c>
      <c r="D109" s="33">
        <f t="shared" si="28"/>
        <v>500000</v>
      </c>
      <c r="E109" s="33">
        <f t="shared" si="25"/>
        <v>0</v>
      </c>
      <c r="F109" s="33">
        <f t="shared" si="29"/>
        <v>600000</v>
      </c>
      <c r="G109" s="33">
        <f t="shared" si="30"/>
        <v>1250000</v>
      </c>
      <c r="H109" s="33">
        <f>SUM(H110:H111)</f>
        <v>0</v>
      </c>
      <c r="I109" s="33">
        <f>SUM(I110:I111)</f>
        <v>0</v>
      </c>
      <c r="J109" s="33">
        <f>SUM(J110:J111)</f>
        <v>0</v>
      </c>
      <c r="K109" s="33"/>
      <c r="L109" s="33">
        <f aca="true" t="shared" si="34" ref="L109:AJ109">SUM(L110:L111)</f>
        <v>0</v>
      </c>
      <c r="M109" s="33">
        <f t="shared" si="34"/>
        <v>250000</v>
      </c>
      <c r="N109" s="33">
        <f t="shared" si="34"/>
        <v>600000</v>
      </c>
      <c r="O109" s="33">
        <f t="shared" si="34"/>
        <v>0</v>
      </c>
      <c r="P109" s="33"/>
      <c r="Q109" s="33">
        <f t="shared" si="34"/>
        <v>600000</v>
      </c>
      <c r="R109" s="33">
        <f t="shared" si="34"/>
        <v>0</v>
      </c>
      <c r="S109" s="33">
        <f t="shared" si="34"/>
        <v>0</v>
      </c>
      <c r="T109" s="33">
        <f t="shared" si="34"/>
        <v>0</v>
      </c>
      <c r="U109" s="33">
        <f t="shared" si="34"/>
        <v>0</v>
      </c>
      <c r="V109" s="33">
        <f t="shared" si="34"/>
        <v>0</v>
      </c>
      <c r="W109" s="33">
        <f t="shared" si="34"/>
        <v>0</v>
      </c>
      <c r="X109" s="33">
        <f t="shared" si="34"/>
        <v>0</v>
      </c>
      <c r="Y109" s="33">
        <f t="shared" si="34"/>
        <v>0</v>
      </c>
      <c r="Z109" s="33">
        <f t="shared" si="34"/>
        <v>0</v>
      </c>
      <c r="AA109" s="33">
        <f t="shared" si="34"/>
        <v>0</v>
      </c>
      <c r="AB109" s="33">
        <f t="shared" si="34"/>
        <v>1500000</v>
      </c>
      <c r="AC109" s="33">
        <f t="shared" si="34"/>
        <v>500000</v>
      </c>
      <c r="AD109" s="33"/>
      <c r="AE109" s="33">
        <f t="shared" si="34"/>
        <v>0</v>
      </c>
      <c r="AF109" s="33">
        <f t="shared" si="34"/>
        <v>1000000</v>
      </c>
      <c r="AG109" s="33">
        <f t="shared" si="34"/>
        <v>0</v>
      </c>
      <c r="AH109" s="33">
        <f t="shared" si="34"/>
        <v>0</v>
      </c>
      <c r="AI109" s="33">
        <f t="shared" si="34"/>
        <v>0</v>
      </c>
      <c r="AJ109" s="33">
        <f t="shared" si="34"/>
        <v>0</v>
      </c>
    </row>
    <row r="110" spans="1:36" s="20" customFormat="1" ht="12.75" customHeight="1">
      <c r="A110" s="35"/>
      <c r="B110" s="36" t="s">
        <v>123</v>
      </c>
      <c r="C110" s="37">
        <f t="shared" si="27"/>
        <v>1500000</v>
      </c>
      <c r="D110" s="37">
        <f t="shared" si="28"/>
        <v>500000</v>
      </c>
      <c r="E110" s="37">
        <f t="shared" si="25"/>
        <v>0</v>
      </c>
      <c r="F110" s="37">
        <f t="shared" si="29"/>
        <v>0</v>
      </c>
      <c r="G110" s="37">
        <f t="shared" si="30"/>
        <v>1250000</v>
      </c>
      <c r="H110" s="38"/>
      <c r="I110" s="37"/>
      <c r="J110" s="39"/>
      <c r="K110" s="39"/>
      <c r="L110" s="39"/>
      <c r="M110" s="39">
        <v>250000</v>
      </c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>
        <v>0</v>
      </c>
      <c r="Y110" s="37"/>
      <c r="Z110" s="37"/>
      <c r="AA110" s="37"/>
      <c r="AB110" s="37">
        <v>1500000</v>
      </c>
      <c r="AC110" s="37">
        <v>500000</v>
      </c>
      <c r="AD110" s="37"/>
      <c r="AE110" s="37"/>
      <c r="AF110" s="37">
        <v>1000000</v>
      </c>
      <c r="AG110" s="37">
        <v>0</v>
      </c>
      <c r="AH110" s="37"/>
      <c r="AI110" s="37"/>
      <c r="AJ110" s="37"/>
    </row>
    <row r="111" spans="1:36" s="20" customFormat="1" ht="12.75" customHeight="1">
      <c r="A111" s="35"/>
      <c r="B111" s="36" t="s">
        <v>124</v>
      </c>
      <c r="C111" s="37">
        <f t="shared" si="27"/>
        <v>600000</v>
      </c>
      <c r="D111" s="37">
        <f t="shared" si="28"/>
        <v>0</v>
      </c>
      <c r="E111" s="37">
        <f t="shared" si="25"/>
        <v>0</v>
      </c>
      <c r="F111" s="37">
        <f t="shared" si="29"/>
        <v>600000</v>
      </c>
      <c r="G111" s="37">
        <f t="shared" si="30"/>
        <v>0</v>
      </c>
      <c r="H111" s="38"/>
      <c r="I111" s="37"/>
      <c r="J111" s="39"/>
      <c r="K111" s="39"/>
      <c r="L111" s="39"/>
      <c r="M111" s="39"/>
      <c r="N111" s="37">
        <v>600000</v>
      </c>
      <c r="O111" s="37"/>
      <c r="P111" s="37"/>
      <c r="Q111" s="37">
        <v>600000</v>
      </c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</row>
    <row r="112" spans="1:36" s="34" customFormat="1" ht="12.75" customHeight="1">
      <c r="A112" s="31" t="s">
        <v>125</v>
      </c>
      <c r="B112" s="43" t="s">
        <v>126</v>
      </c>
      <c r="C112" s="33">
        <f t="shared" si="27"/>
        <v>1840000</v>
      </c>
      <c r="D112" s="33">
        <f t="shared" si="28"/>
        <v>1590000</v>
      </c>
      <c r="E112" s="33">
        <f t="shared" si="25"/>
        <v>250000</v>
      </c>
      <c r="F112" s="33">
        <f t="shared" si="29"/>
        <v>0</v>
      </c>
      <c r="G112" s="33">
        <f t="shared" si="30"/>
        <v>0</v>
      </c>
      <c r="H112" s="33">
        <f>SUM(H113:H115)</f>
        <v>0</v>
      </c>
      <c r="I112" s="33">
        <f>SUM(I113:I115)</f>
        <v>190000</v>
      </c>
      <c r="J112" s="33">
        <f>SUM(J113:J115)</f>
        <v>190000</v>
      </c>
      <c r="K112" s="33"/>
      <c r="L112" s="33">
        <f aca="true" t="shared" si="35" ref="L112:AJ112">SUM(L113:L115)</f>
        <v>0</v>
      </c>
      <c r="M112" s="33">
        <f t="shared" si="35"/>
        <v>0</v>
      </c>
      <c r="N112" s="33">
        <f t="shared" si="35"/>
        <v>250000</v>
      </c>
      <c r="O112" s="33">
        <f t="shared" si="35"/>
        <v>0</v>
      </c>
      <c r="P112" s="33">
        <f t="shared" si="35"/>
        <v>250000</v>
      </c>
      <c r="Q112" s="33">
        <f t="shared" si="35"/>
        <v>0</v>
      </c>
      <c r="R112" s="33">
        <f t="shared" si="35"/>
        <v>0</v>
      </c>
      <c r="S112" s="33">
        <f t="shared" si="35"/>
        <v>400000</v>
      </c>
      <c r="T112" s="33">
        <f t="shared" si="35"/>
        <v>400000</v>
      </c>
      <c r="U112" s="33">
        <f t="shared" si="35"/>
        <v>0</v>
      </c>
      <c r="V112" s="33">
        <f t="shared" si="35"/>
        <v>0</v>
      </c>
      <c r="W112" s="33">
        <f t="shared" si="35"/>
        <v>0</v>
      </c>
      <c r="X112" s="33">
        <f t="shared" si="35"/>
        <v>400000</v>
      </c>
      <c r="Y112" s="33">
        <f t="shared" si="35"/>
        <v>400000</v>
      </c>
      <c r="Z112" s="33">
        <f t="shared" si="35"/>
        <v>0</v>
      </c>
      <c r="AA112" s="33">
        <f t="shared" si="35"/>
        <v>0</v>
      </c>
      <c r="AB112" s="33">
        <f t="shared" si="35"/>
        <v>300000</v>
      </c>
      <c r="AC112" s="33">
        <f t="shared" si="35"/>
        <v>300000</v>
      </c>
      <c r="AD112" s="33"/>
      <c r="AE112" s="33">
        <f t="shared" si="35"/>
        <v>0</v>
      </c>
      <c r="AF112" s="33">
        <f t="shared" si="35"/>
        <v>0</v>
      </c>
      <c r="AG112" s="33">
        <f t="shared" si="35"/>
        <v>300000</v>
      </c>
      <c r="AH112" s="33">
        <f t="shared" si="35"/>
        <v>300000</v>
      </c>
      <c r="AI112" s="33">
        <f t="shared" si="35"/>
        <v>0</v>
      </c>
      <c r="AJ112" s="33">
        <f t="shared" si="35"/>
        <v>0</v>
      </c>
    </row>
    <row r="113" spans="1:36" s="20" customFormat="1" ht="12.75" customHeight="1">
      <c r="A113" s="35"/>
      <c r="B113" s="36" t="s">
        <v>127</v>
      </c>
      <c r="C113" s="37">
        <f t="shared" si="27"/>
        <v>1450000</v>
      </c>
      <c r="D113" s="37">
        <f t="shared" si="28"/>
        <v>1200000</v>
      </c>
      <c r="E113" s="37">
        <f t="shared" si="25"/>
        <v>250000</v>
      </c>
      <c r="F113" s="37">
        <f t="shared" si="29"/>
        <v>0</v>
      </c>
      <c r="G113" s="37">
        <f t="shared" si="30"/>
        <v>0</v>
      </c>
      <c r="H113" s="38" t="s">
        <v>34</v>
      </c>
      <c r="I113" s="37"/>
      <c r="J113" s="39"/>
      <c r="K113" s="39"/>
      <c r="L113" s="39"/>
      <c r="M113" s="39"/>
      <c r="N113" s="37">
        <v>250000</v>
      </c>
      <c r="O113" s="37"/>
      <c r="P113" s="37">
        <v>250000</v>
      </c>
      <c r="Q113" s="37"/>
      <c r="R113" s="37"/>
      <c r="S113" s="37">
        <v>300000</v>
      </c>
      <c r="T113" s="37">
        <v>300000</v>
      </c>
      <c r="U113" s="37"/>
      <c r="V113" s="37"/>
      <c r="W113" s="37"/>
      <c r="X113" s="37">
        <v>300000</v>
      </c>
      <c r="Y113" s="37">
        <v>300000</v>
      </c>
      <c r="Z113" s="37"/>
      <c r="AA113" s="37"/>
      <c r="AB113" s="37">
        <v>300000</v>
      </c>
      <c r="AC113" s="37">
        <v>300000</v>
      </c>
      <c r="AD113" s="37"/>
      <c r="AE113" s="37"/>
      <c r="AF113" s="37"/>
      <c r="AG113" s="37">
        <v>300000</v>
      </c>
      <c r="AH113" s="37">
        <v>300000</v>
      </c>
      <c r="AI113" s="37"/>
      <c r="AJ113" s="37"/>
    </row>
    <row r="114" spans="1:36" s="20" customFormat="1" ht="12.75" customHeight="1">
      <c r="A114" s="35"/>
      <c r="B114" s="36" t="s">
        <v>128</v>
      </c>
      <c r="C114" s="37">
        <f t="shared" si="27"/>
        <v>390000</v>
      </c>
      <c r="D114" s="37">
        <f t="shared" si="28"/>
        <v>390000</v>
      </c>
      <c r="E114" s="37">
        <f t="shared" si="25"/>
        <v>0</v>
      </c>
      <c r="F114" s="37">
        <f t="shared" si="29"/>
        <v>0</v>
      </c>
      <c r="G114" s="37">
        <f t="shared" si="30"/>
        <v>0</v>
      </c>
      <c r="H114" s="38"/>
      <c r="I114" s="37">
        <v>190000</v>
      </c>
      <c r="J114" s="39">
        <v>190000</v>
      </c>
      <c r="K114" s="39"/>
      <c r="L114" s="39"/>
      <c r="M114" s="39"/>
      <c r="N114" s="37"/>
      <c r="O114" s="37"/>
      <c r="P114" s="37"/>
      <c r="Q114" s="37"/>
      <c r="R114" s="37"/>
      <c r="S114" s="37">
        <v>100000</v>
      </c>
      <c r="T114" s="37">
        <v>100000</v>
      </c>
      <c r="U114" s="37"/>
      <c r="V114" s="37"/>
      <c r="W114" s="37"/>
      <c r="X114" s="37">
        <v>100000</v>
      </c>
      <c r="Y114" s="37">
        <v>100000</v>
      </c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</row>
    <row r="115" spans="1:36" s="20" customFormat="1" ht="12.75" customHeight="1">
      <c r="A115" s="35"/>
      <c r="B115" s="36"/>
      <c r="C115" s="37">
        <f t="shared" si="27"/>
        <v>0</v>
      </c>
      <c r="D115" s="37">
        <f t="shared" si="28"/>
        <v>0</v>
      </c>
      <c r="E115" s="37">
        <f t="shared" si="25"/>
        <v>0</v>
      </c>
      <c r="F115" s="37">
        <f t="shared" si="29"/>
        <v>0</v>
      </c>
      <c r="G115" s="37">
        <f t="shared" si="30"/>
        <v>0</v>
      </c>
      <c r="H115" s="38"/>
      <c r="I115" s="37"/>
      <c r="J115" s="39"/>
      <c r="K115" s="39"/>
      <c r="L115" s="39"/>
      <c r="M115" s="39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</row>
    <row r="116" spans="1:36" s="34" customFormat="1" ht="26.25" customHeight="1">
      <c r="A116" s="31" t="s">
        <v>129</v>
      </c>
      <c r="B116" s="43" t="s">
        <v>130</v>
      </c>
      <c r="C116" s="33">
        <f t="shared" si="27"/>
        <v>1120000</v>
      </c>
      <c r="D116" s="33">
        <f t="shared" si="28"/>
        <v>370000</v>
      </c>
      <c r="E116" s="33">
        <f t="shared" si="25"/>
        <v>250000</v>
      </c>
      <c r="F116" s="33">
        <f t="shared" si="29"/>
        <v>0</v>
      </c>
      <c r="G116" s="33">
        <f t="shared" si="30"/>
        <v>500000</v>
      </c>
      <c r="H116" s="33">
        <f>SUM(H117:H119)</f>
        <v>0</v>
      </c>
      <c r="I116" s="33">
        <f>SUM(I117:I119)</f>
        <v>170000</v>
      </c>
      <c r="J116" s="33">
        <f>SUM(J117:J119)</f>
        <v>170000</v>
      </c>
      <c r="K116" s="33"/>
      <c r="L116" s="33">
        <f aca="true" t="shared" si="36" ref="L116:AJ116">SUM(L117:L119)</f>
        <v>0</v>
      </c>
      <c r="M116" s="33">
        <f t="shared" si="36"/>
        <v>0</v>
      </c>
      <c r="N116" s="33">
        <f>SUM(N117:N123)</f>
        <v>750000</v>
      </c>
      <c r="O116" s="33">
        <f aca="true" t="shared" si="37" ref="O116:W116">SUM(O117:O123)</f>
        <v>0</v>
      </c>
      <c r="P116" s="33">
        <f t="shared" si="37"/>
        <v>250000</v>
      </c>
      <c r="Q116" s="33">
        <f t="shared" si="37"/>
        <v>0</v>
      </c>
      <c r="R116" s="33">
        <f t="shared" si="37"/>
        <v>500000</v>
      </c>
      <c r="S116" s="33">
        <f t="shared" si="37"/>
        <v>200000</v>
      </c>
      <c r="T116" s="33">
        <f t="shared" si="37"/>
        <v>200000</v>
      </c>
      <c r="U116" s="33">
        <f t="shared" si="37"/>
        <v>0</v>
      </c>
      <c r="V116" s="33">
        <f t="shared" si="37"/>
        <v>0</v>
      </c>
      <c r="W116" s="33">
        <f t="shared" si="37"/>
        <v>0</v>
      </c>
      <c r="X116" s="33">
        <f t="shared" si="36"/>
        <v>0</v>
      </c>
      <c r="Y116" s="33">
        <f t="shared" si="36"/>
        <v>0</v>
      </c>
      <c r="Z116" s="33">
        <f t="shared" si="36"/>
        <v>0</v>
      </c>
      <c r="AA116" s="33">
        <f t="shared" si="36"/>
        <v>0</v>
      </c>
      <c r="AB116" s="33">
        <f t="shared" si="36"/>
        <v>0</v>
      </c>
      <c r="AC116" s="33">
        <f t="shared" si="36"/>
        <v>0</v>
      </c>
      <c r="AD116" s="33"/>
      <c r="AE116" s="33">
        <f t="shared" si="36"/>
        <v>0</v>
      </c>
      <c r="AF116" s="33">
        <f t="shared" si="36"/>
        <v>0</v>
      </c>
      <c r="AG116" s="33">
        <f t="shared" si="36"/>
        <v>0</v>
      </c>
      <c r="AH116" s="33">
        <f t="shared" si="36"/>
        <v>0</v>
      </c>
      <c r="AI116" s="33">
        <f t="shared" si="36"/>
        <v>0</v>
      </c>
      <c r="AJ116" s="33">
        <f t="shared" si="36"/>
        <v>0</v>
      </c>
    </row>
    <row r="117" spans="1:36" s="20" customFormat="1" ht="12.75" customHeight="1">
      <c r="A117" s="35"/>
      <c r="B117" s="36" t="s">
        <v>131</v>
      </c>
      <c r="C117" s="37">
        <f t="shared" si="27"/>
        <v>70000</v>
      </c>
      <c r="D117" s="37">
        <f t="shared" si="28"/>
        <v>70000</v>
      </c>
      <c r="E117" s="37">
        <f t="shared" si="25"/>
        <v>0</v>
      </c>
      <c r="F117" s="37">
        <f t="shared" si="29"/>
        <v>0</v>
      </c>
      <c r="G117" s="37">
        <f t="shared" si="30"/>
        <v>0</v>
      </c>
      <c r="H117" s="38" t="s">
        <v>34</v>
      </c>
      <c r="I117" s="37">
        <v>70000</v>
      </c>
      <c r="J117" s="39">
        <v>70000</v>
      </c>
      <c r="K117" s="39"/>
      <c r="L117" s="39"/>
      <c r="M117" s="39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</row>
    <row r="118" spans="1:36" s="20" customFormat="1" ht="12.75" customHeight="1">
      <c r="A118" s="35"/>
      <c r="B118" s="36" t="s">
        <v>132</v>
      </c>
      <c r="C118" s="37">
        <f t="shared" si="27"/>
        <v>100000</v>
      </c>
      <c r="D118" s="37">
        <f t="shared" si="28"/>
        <v>100000</v>
      </c>
      <c r="E118" s="37">
        <f t="shared" si="25"/>
        <v>0</v>
      </c>
      <c r="F118" s="37">
        <f t="shared" si="29"/>
        <v>0</v>
      </c>
      <c r="G118" s="37">
        <f t="shared" si="30"/>
        <v>0</v>
      </c>
      <c r="H118" s="38" t="s">
        <v>103</v>
      </c>
      <c r="I118" s="37">
        <v>100000</v>
      </c>
      <c r="J118" s="39">
        <v>100000</v>
      </c>
      <c r="K118" s="39"/>
      <c r="L118" s="39"/>
      <c r="M118" s="39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</row>
    <row r="119" spans="1:36" s="20" customFormat="1" ht="12.75" customHeight="1">
      <c r="A119" s="35"/>
      <c r="B119" s="36" t="s">
        <v>133</v>
      </c>
      <c r="C119" s="37">
        <f t="shared" si="27"/>
        <v>600000</v>
      </c>
      <c r="D119" s="37">
        <f t="shared" si="28"/>
        <v>0</v>
      </c>
      <c r="E119" s="37">
        <f t="shared" si="25"/>
        <v>100000</v>
      </c>
      <c r="F119" s="37">
        <f t="shared" si="29"/>
        <v>0</v>
      </c>
      <c r="G119" s="37">
        <f t="shared" si="30"/>
        <v>500000</v>
      </c>
      <c r="H119" s="38"/>
      <c r="I119" s="37"/>
      <c r="J119" s="39"/>
      <c r="K119" s="39"/>
      <c r="L119" s="39"/>
      <c r="M119" s="39"/>
      <c r="N119" s="37">
        <v>600000</v>
      </c>
      <c r="O119" s="37"/>
      <c r="P119" s="37">
        <v>100000</v>
      </c>
      <c r="Q119" s="37"/>
      <c r="R119" s="37">
        <v>500000</v>
      </c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</row>
    <row r="120" spans="1:36" s="20" customFormat="1" ht="12.75" customHeight="1">
      <c r="A120" s="35"/>
      <c r="B120" s="36" t="s">
        <v>134</v>
      </c>
      <c r="C120" s="37">
        <f aca="true" t="shared" si="38" ref="C120:C127">I120+N120+S120+X120+AB120+AG120</f>
        <v>150000</v>
      </c>
      <c r="D120" s="37">
        <f aca="true" t="shared" si="39" ref="D120:D127">J120+O120+T120+Y120+AC120+AH120</f>
        <v>150000</v>
      </c>
      <c r="E120" s="37">
        <f t="shared" si="25"/>
        <v>0</v>
      </c>
      <c r="F120" s="37">
        <f aca="true" t="shared" si="40" ref="F120:F130">L120+Q120+V120+Z120+AE120+AI120</f>
        <v>0</v>
      </c>
      <c r="G120" s="37">
        <f aca="true" t="shared" si="41" ref="G120:G130">M120+R120+W120+AA120+AF120+AJ120</f>
        <v>0</v>
      </c>
      <c r="H120" s="38"/>
      <c r="I120" s="37"/>
      <c r="J120" s="39"/>
      <c r="K120" s="39"/>
      <c r="L120" s="39"/>
      <c r="M120" s="39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>
        <v>150000</v>
      </c>
      <c r="AH120" s="37">
        <v>150000</v>
      </c>
      <c r="AI120" s="37"/>
      <c r="AJ120" s="37"/>
    </row>
    <row r="121" spans="1:36" s="20" customFormat="1" ht="12.75" customHeight="1">
      <c r="A121" s="35"/>
      <c r="B121" s="36" t="s">
        <v>135</v>
      </c>
      <c r="C121" s="37">
        <f t="shared" si="38"/>
        <v>200000</v>
      </c>
      <c r="D121" s="37">
        <f t="shared" si="39"/>
        <v>200000</v>
      </c>
      <c r="E121" s="37">
        <f t="shared" si="25"/>
        <v>0</v>
      </c>
      <c r="F121" s="37">
        <f t="shared" si="40"/>
        <v>0</v>
      </c>
      <c r="G121" s="37">
        <f t="shared" si="41"/>
        <v>0</v>
      </c>
      <c r="H121" s="38"/>
      <c r="I121" s="37"/>
      <c r="J121" s="39"/>
      <c r="K121" s="39"/>
      <c r="L121" s="39"/>
      <c r="M121" s="39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>
        <v>200000</v>
      </c>
      <c r="AH121" s="37">
        <v>200000</v>
      </c>
      <c r="AI121" s="37"/>
      <c r="AJ121" s="37"/>
    </row>
    <row r="122" spans="1:36" s="20" customFormat="1" ht="12.75" customHeight="1">
      <c r="A122" s="35"/>
      <c r="B122" s="36" t="s">
        <v>136</v>
      </c>
      <c r="C122" s="37">
        <f t="shared" si="38"/>
        <v>150000</v>
      </c>
      <c r="D122" s="37">
        <f t="shared" si="39"/>
        <v>0</v>
      </c>
      <c r="E122" s="37">
        <f t="shared" si="25"/>
        <v>150000</v>
      </c>
      <c r="F122" s="37">
        <f t="shared" si="40"/>
        <v>0</v>
      </c>
      <c r="G122" s="37">
        <f t="shared" si="41"/>
        <v>0</v>
      </c>
      <c r="H122" s="38"/>
      <c r="I122" s="37"/>
      <c r="J122" s="39"/>
      <c r="K122" s="39"/>
      <c r="L122" s="39"/>
      <c r="M122" s="39"/>
      <c r="N122" s="37">
        <v>150000</v>
      </c>
      <c r="O122" s="37"/>
      <c r="P122" s="37">
        <v>150000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1:36" s="20" customFormat="1" ht="12.75" customHeight="1">
      <c r="A123" s="35"/>
      <c r="B123" s="36" t="s">
        <v>137</v>
      </c>
      <c r="C123" s="37">
        <f t="shared" si="38"/>
        <v>200000</v>
      </c>
      <c r="D123" s="37">
        <f t="shared" si="39"/>
        <v>200000</v>
      </c>
      <c r="E123" s="37">
        <f t="shared" si="25"/>
        <v>0</v>
      </c>
      <c r="F123" s="37">
        <f t="shared" si="40"/>
        <v>0</v>
      </c>
      <c r="G123" s="37">
        <f t="shared" si="41"/>
        <v>0</v>
      </c>
      <c r="H123" s="38"/>
      <c r="I123" s="37"/>
      <c r="J123" s="39"/>
      <c r="K123" s="39"/>
      <c r="L123" s="39"/>
      <c r="M123" s="39"/>
      <c r="N123" s="37"/>
      <c r="O123" s="37"/>
      <c r="P123" s="37"/>
      <c r="Q123" s="37"/>
      <c r="R123" s="37"/>
      <c r="S123" s="37">
        <v>200000</v>
      </c>
      <c r="T123" s="37">
        <v>200000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1:36" s="20" customFormat="1" ht="12.75" customHeight="1">
      <c r="A124" s="35"/>
      <c r="B124" s="36"/>
      <c r="C124" s="37">
        <f t="shared" si="38"/>
        <v>0</v>
      </c>
      <c r="D124" s="37">
        <f t="shared" si="39"/>
        <v>0</v>
      </c>
      <c r="E124" s="37">
        <f t="shared" si="25"/>
        <v>0</v>
      </c>
      <c r="F124" s="37">
        <f t="shared" si="40"/>
        <v>0</v>
      </c>
      <c r="G124" s="37">
        <f t="shared" si="41"/>
        <v>0</v>
      </c>
      <c r="H124" s="38"/>
      <c r="I124" s="37"/>
      <c r="J124" s="39"/>
      <c r="K124" s="39"/>
      <c r="L124" s="39"/>
      <c r="M124" s="39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1:36" s="34" customFormat="1" ht="12.75" customHeight="1">
      <c r="A125" s="31" t="s">
        <v>138</v>
      </c>
      <c r="B125" s="43" t="s">
        <v>139</v>
      </c>
      <c r="C125" s="33">
        <f t="shared" si="38"/>
        <v>2100000</v>
      </c>
      <c r="D125" s="33">
        <f t="shared" si="39"/>
        <v>600000</v>
      </c>
      <c r="E125" s="33">
        <f t="shared" si="25"/>
        <v>0</v>
      </c>
      <c r="F125" s="33">
        <f t="shared" si="40"/>
        <v>1500000</v>
      </c>
      <c r="G125" s="33">
        <f t="shared" si="41"/>
        <v>0</v>
      </c>
      <c r="H125" s="33">
        <f>SUM(H126:H129)</f>
        <v>0</v>
      </c>
      <c r="I125" s="33">
        <f>SUM(I126:I129)</f>
        <v>250000</v>
      </c>
      <c r="J125" s="33">
        <f>SUM(J126:J129)</f>
        <v>250000</v>
      </c>
      <c r="K125" s="33"/>
      <c r="L125" s="33">
        <f aca="true" t="shared" si="42" ref="L125:AJ125">SUM(L126:L129)</f>
        <v>0</v>
      </c>
      <c r="M125" s="33">
        <f t="shared" si="42"/>
        <v>0</v>
      </c>
      <c r="N125" s="33">
        <f t="shared" si="42"/>
        <v>0</v>
      </c>
      <c r="O125" s="33">
        <f t="shared" si="42"/>
        <v>0</v>
      </c>
      <c r="P125" s="33">
        <f t="shared" si="42"/>
        <v>0</v>
      </c>
      <c r="Q125" s="33">
        <f t="shared" si="42"/>
        <v>0</v>
      </c>
      <c r="R125" s="33">
        <f t="shared" si="42"/>
        <v>0</v>
      </c>
      <c r="S125" s="33">
        <f t="shared" si="42"/>
        <v>200000</v>
      </c>
      <c r="T125" s="33">
        <f t="shared" si="42"/>
        <v>200000</v>
      </c>
      <c r="U125" s="33">
        <f t="shared" si="42"/>
        <v>0</v>
      </c>
      <c r="V125" s="33">
        <f t="shared" si="42"/>
        <v>0</v>
      </c>
      <c r="W125" s="33">
        <f t="shared" si="42"/>
        <v>0</v>
      </c>
      <c r="X125" s="33">
        <f t="shared" si="42"/>
        <v>150000</v>
      </c>
      <c r="Y125" s="33">
        <f t="shared" si="42"/>
        <v>150000</v>
      </c>
      <c r="Z125" s="33">
        <f t="shared" si="42"/>
        <v>0</v>
      </c>
      <c r="AA125" s="33">
        <f t="shared" si="42"/>
        <v>0</v>
      </c>
      <c r="AB125" s="33">
        <f t="shared" si="42"/>
        <v>0</v>
      </c>
      <c r="AC125" s="33">
        <f t="shared" si="42"/>
        <v>0</v>
      </c>
      <c r="AD125" s="33"/>
      <c r="AE125" s="33">
        <f t="shared" si="42"/>
        <v>0</v>
      </c>
      <c r="AF125" s="33">
        <f t="shared" si="42"/>
        <v>0</v>
      </c>
      <c r="AG125" s="33">
        <f t="shared" si="42"/>
        <v>1500000</v>
      </c>
      <c r="AH125" s="33">
        <f t="shared" si="42"/>
        <v>0</v>
      </c>
      <c r="AI125" s="33">
        <f t="shared" si="42"/>
        <v>1500000</v>
      </c>
      <c r="AJ125" s="33">
        <f t="shared" si="42"/>
        <v>0</v>
      </c>
    </row>
    <row r="126" spans="1:36" s="20" customFormat="1" ht="12.75" customHeight="1">
      <c r="A126" s="35"/>
      <c r="B126" s="36" t="s">
        <v>140</v>
      </c>
      <c r="C126" s="37">
        <f t="shared" si="38"/>
        <v>150000</v>
      </c>
      <c r="D126" s="37">
        <f t="shared" si="39"/>
        <v>150000</v>
      </c>
      <c r="E126" s="37">
        <f t="shared" si="25"/>
        <v>0</v>
      </c>
      <c r="F126" s="37">
        <f t="shared" si="40"/>
        <v>0</v>
      </c>
      <c r="G126" s="37">
        <f t="shared" si="41"/>
        <v>0</v>
      </c>
      <c r="H126" s="56" t="s">
        <v>34</v>
      </c>
      <c r="I126" s="57"/>
      <c r="J126" s="39"/>
      <c r="K126" s="39"/>
      <c r="L126" s="39"/>
      <c r="M126" s="39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150000</v>
      </c>
      <c r="Y126" s="57">
        <v>150000</v>
      </c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s="34" customFormat="1" ht="12.75" customHeight="1">
      <c r="A127" s="31"/>
      <c r="B127" s="36" t="s">
        <v>141</v>
      </c>
      <c r="C127" s="57">
        <f t="shared" si="38"/>
        <v>1500000</v>
      </c>
      <c r="D127" s="57">
        <f t="shared" si="39"/>
        <v>0</v>
      </c>
      <c r="E127" s="57">
        <f t="shared" si="25"/>
        <v>0</v>
      </c>
      <c r="F127" s="57">
        <f t="shared" si="40"/>
        <v>1500000</v>
      </c>
      <c r="G127" s="57">
        <f t="shared" si="41"/>
        <v>0</v>
      </c>
      <c r="H127" s="56" t="s">
        <v>34</v>
      </c>
      <c r="I127" s="57"/>
      <c r="J127" s="39"/>
      <c r="K127" s="39"/>
      <c r="L127" s="39"/>
      <c r="M127" s="39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>
        <v>1500000</v>
      </c>
      <c r="AH127" s="57"/>
      <c r="AI127" s="57">
        <v>1500000</v>
      </c>
      <c r="AJ127" s="57"/>
    </row>
    <row r="128" spans="1:36" s="34" customFormat="1" ht="12.75" customHeight="1">
      <c r="A128" s="31"/>
      <c r="B128" s="36" t="s">
        <v>142</v>
      </c>
      <c r="C128" s="57"/>
      <c r="D128" s="57">
        <f aca="true" t="shared" si="43" ref="D128:D159">J128+O128+T128+Y128+AC128+AH128</f>
        <v>250000</v>
      </c>
      <c r="E128" s="57">
        <f t="shared" si="25"/>
        <v>0</v>
      </c>
      <c r="F128" s="57">
        <f t="shared" si="40"/>
        <v>0</v>
      </c>
      <c r="G128" s="57">
        <f t="shared" si="41"/>
        <v>0</v>
      </c>
      <c r="H128" s="56"/>
      <c r="I128" s="57">
        <v>250000</v>
      </c>
      <c r="J128" s="39">
        <v>250000</v>
      </c>
      <c r="K128" s="39"/>
      <c r="L128" s="39"/>
      <c r="M128" s="39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s="20" customFormat="1" ht="12.75" customHeight="1">
      <c r="A129" s="35"/>
      <c r="B129" s="36" t="s">
        <v>143</v>
      </c>
      <c r="C129" s="37">
        <f aca="true" t="shared" si="44" ref="C129:C160">I129+N129+S129+X129+AB129+AG129</f>
        <v>200000</v>
      </c>
      <c r="D129" s="37">
        <f t="shared" si="43"/>
        <v>200000</v>
      </c>
      <c r="E129" s="37">
        <f t="shared" si="25"/>
        <v>0</v>
      </c>
      <c r="F129" s="37">
        <f t="shared" si="40"/>
        <v>0</v>
      </c>
      <c r="G129" s="37">
        <f t="shared" si="41"/>
        <v>0</v>
      </c>
      <c r="H129" s="56"/>
      <c r="I129" s="57"/>
      <c r="J129" s="39"/>
      <c r="K129" s="39"/>
      <c r="L129" s="39"/>
      <c r="M129" s="39"/>
      <c r="N129" s="57"/>
      <c r="O129" s="57"/>
      <c r="P129" s="57"/>
      <c r="Q129" s="57"/>
      <c r="R129" s="57"/>
      <c r="S129" s="57">
        <v>200000</v>
      </c>
      <c r="T129" s="57">
        <v>200000</v>
      </c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s="20" customFormat="1" ht="12.75" customHeight="1">
      <c r="A130" s="40" t="s">
        <v>144</v>
      </c>
      <c r="B130" s="41" t="s">
        <v>145</v>
      </c>
      <c r="C130" s="42">
        <f t="shared" si="44"/>
        <v>220260000</v>
      </c>
      <c r="D130" s="42">
        <f t="shared" si="43"/>
        <v>14570000</v>
      </c>
      <c r="E130" s="42">
        <f t="shared" si="25"/>
        <v>300000</v>
      </c>
      <c r="F130" s="42">
        <f t="shared" si="40"/>
        <v>65600000</v>
      </c>
      <c r="G130" s="42">
        <f t="shared" si="41"/>
        <v>139790000</v>
      </c>
      <c r="H130" s="42">
        <f aca="true" t="shared" si="45" ref="H130:AD130">H131+H142+H145+H148+H152+H155+H159+H164</f>
        <v>0</v>
      </c>
      <c r="I130" s="42">
        <f t="shared" si="45"/>
        <v>23510000</v>
      </c>
      <c r="J130" s="42">
        <f t="shared" si="45"/>
        <v>160000</v>
      </c>
      <c r="K130" s="42">
        <f t="shared" si="45"/>
        <v>0</v>
      </c>
      <c r="L130" s="42">
        <f t="shared" si="45"/>
        <v>11350000</v>
      </c>
      <c r="M130" s="42">
        <f t="shared" si="45"/>
        <v>12000000</v>
      </c>
      <c r="N130" s="42">
        <f t="shared" si="45"/>
        <v>58900000</v>
      </c>
      <c r="O130" s="42">
        <f t="shared" si="45"/>
        <v>0</v>
      </c>
      <c r="P130" s="42">
        <f t="shared" si="45"/>
        <v>300000</v>
      </c>
      <c r="Q130" s="42">
        <f t="shared" si="45"/>
        <v>27200000</v>
      </c>
      <c r="R130" s="42">
        <f t="shared" si="45"/>
        <v>31400000</v>
      </c>
      <c r="S130" s="42">
        <f t="shared" si="45"/>
        <v>30000000</v>
      </c>
      <c r="T130" s="42">
        <f t="shared" si="45"/>
        <v>600000</v>
      </c>
      <c r="U130" s="42">
        <f t="shared" si="45"/>
        <v>0</v>
      </c>
      <c r="V130" s="42">
        <f t="shared" si="45"/>
        <v>11800000</v>
      </c>
      <c r="W130" s="42">
        <f t="shared" si="45"/>
        <v>17600000</v>
      </c>
      <c r="X130" s="42">
        <f t="shared" si="45"/>
        <v>21150000</v>
      </c>
      <c r="Y130" s="42">
        <f t="shared" si="45"/>
        <v>950000</v>
      </c>
      <c r="Z130" s="42">
        <f t="shared" si="45"/>
        <v>11000000</v>
      </c>
      <c r="AA130" s="42">
        <f t="shared" si="45"/>
        <v>9200000</v>
      </c>
      <c r="AB130" s="42">
        <f t="shared" si="45"/>
        <v>27700000</v>
      </c>
      <c r="AC130" s="42">
        <f t="shared" si="45"/>
        <v>4410000</v>
      </c>
      <c r="AD130" s="42">
        <f t="shared" si="45"/>
        <v>0</v>
      </c>
      <c r="AE130" s="42">
        <f>AD131+AE142+AE145+AE148+AE152+AE155+AE159+AE164</f>
        <v>0</v>
      </c>
      <c r="AF130" s="42">
        <f>AF131+AF142+AF145+AF148+AF152+AF155+AF159+AF164</f>
        <v>23290000</v>
      </c>
      <c r="AG130" s="42">
        <f>AG131+AG142+AG145+AG148+AG152+AG155+AG159+AG164</f>
        <v>59000000</v>
      </c>
      <c r="AH130" s="42">
        <f>AH131+AH142+AH145+AH148+AH152+AH155+AH159+AH164</f>
        <v>8450000</v>
      </c>
      <c r="AI130" s="42">
        <f>AI131+AI142+AI145+AI148+AI152+AI155+AI159+AI164</f>
        <v>4250000</v>
      </c>
      <c r="AJ130" s="42">
        <f>AJ131+AJ142+AJ145+AJ148+AJ152+AJ155+AJ159+AJ164</f>
        <v>46300000</v>
      </c>
    </row>
    <row r="131" spans="1:36" s="34" customFormat="1" ht="12.75" customHeight="1">
      <c r="A131" s="31" t="s">
        <v>146</v>
      </c>
      <c r="B131" s="43" t="s">
        <v>147</v>
      </c>
      <c r="C131" s="33">
        <f t="shared" si="44"/>
        <v>67350000</v>
      </c>
      <c r="D131" s="33">
        <f t="shared" si="43"/>
        <v>660000</v>
      </c>
      <c r="E131" s="33">
        <f t="shared" si="25"/>
        <v>200000</v>
      </c>
      <c r="F131" s="33">
        <f>L131+Q131+V131+Z131+AD131+AI131</f>
        <v>30900000</v>
      </c>
      <c r="G131" s="33">
        <f aca="true" t="shared" si="46" ref="G131:G162">M131+R131+W131+AA131+AF131+AJ131</f>
        <v>35590000</v>
      </c>
      <c r="H131" s="33">
        <f aca="true" t="shared" si="47" ref="H131:AJ131">SUM(H132:H141)</f>
        <v>0</v>
      </c>
      <c r="I131" s="33">
        <f t="shared" si="47"/>
        <v>15250000</v>
      </c>
      <c r="J131" s="33">
        <f t="shared" si="47"/>
        <v>0</v>
      </c>
      <c r="K131" s="33">
        <f t="shared" si="47"/>
        <v>0</v>
      </c>
      <c r="L131" s="33">
        <f t="shared" si="47"/>
        <v>5250000</v>
      </c>
      <c r="M131" s="33">
        <f t="shared" si="47"/>
        <v>10000000</v>
      </c>
      <c r="N131" s="33">
        <f t="shared" si="47"/>
        <v>1200000</v>
      </c>
      <c r="O131" s="33">
        <f>SUM(O132:O141)</f>
        <v>0</v>
      </c>
      <c r="P131" s="33">
        <f>SUM(P132:P141)</f>
        <v>200000</v>
      </c>
      <c r="Q131" s="33">
        <f>SUM(Q132:Q141)</f>
        <v>1000000</v>
      </c>
      <c r="R131" s="33">
        <f>SUM(R132:R141)</f>
        <v>0</v>
      </c>
      <c r="S131" s="33">
        <f t="shared" si="47"/>
        <v>21500000</v>
      </c>
      <c r="T131" s="33">
        <f t="shared" si="47"/>
        <v>300000</v>
      </c>
      <c r="U131" s="33">
        <f t="shared" si="47"/>
        <v>0</v>
      </c>
      <c r="V131" s="33">
        <f t="shared" si="47"/>
        <v>9400000</v>
      </c>
      <c r="W131" s="33">
        <f t="shared" si="47"/>
        <v>11800000</v>
      </c>
      <c r="X131" s="33">
        <f t="shared" si="47"/>
        <v>18500000</v>
      </c>
      <c r="Y131" s="33">
        <f t="shared" si="47"/>
        <v>0</v>
      </c>
      <c r="Z131" s="33">
        <f t="shared" si="47"/>
        <v>11000000</v>
      </c>
      <c r="AA131" s="33">
        <f t="shared" si="47"/>
        <v>7500000</v>
      </c>
      <c r="AB131" s="33">
        <f t="shared" si="47"/>
        <v>2400000</v>
      </c>
      <c r="AC131" s="33">
        <f t="shared" si="47"/>
        <v>360000</v>
      </c>
      <c r="AD131" s="33">
        <f>SUM(AD132:AD141)</f>
        <v>0</v>
      </c>
      <c r="AE131" s="33">
        <f>SUM(AE132:AE141)</f>
        <v>0</v>
      </c>
      <c r="AF131" s="33">
        <f>SUM(AF132:AF141)</f>
        <v>2040000</v>
      </c>
      <c r="AG131" s="33">
        <f t="shared" si="47"/>
        <v>8500000</v>
      </c>
      <c r="AH131" s="33">
        <f t="shared" si="47"/>
        <v>0</v>
      </c>
      <c r="AI131" s="33">
        <f t="shared" si="47"/>
        <v>4250000</v>
      </c>
      <c r="AJ131" s="33">
        <f t="shared" si="47"/>
        <v>4250000</v>
      </c>
    </row>
    <row r="132" spans="1:36" s="20" customFormat="1" ht="43.5" customHeight="1">
      <c r="A132" s="35"/>
      <c r="B132" s="36" t="s">
        <v>148</v>
      </c>
      <c r="C132" s="37">
        <f t="shared" si="44"/>
        <v>15250000</v>
      </c>
      <c r="D132" s="37">
        <f t="shared" si="43"/>
        <v>0</v>
      </c>
      <c r="E132" s="37">
        <f t="shared" si="25"/>
        <v>0</v>
      </c>
      <c r="F132" s="37">
        <f aca="true" t="shared" si="48" ref="F132:F163">L132+Q132+V132+Z132+AE132+AI132</f>
        <v>5250000</v>
      </c>
      <c r="G132" s="37">
        <f t="shared" si="46"/>
        <v>10000000</v>
      </c>
      <c r="H132" s="38" t="s">
        <v>149</v>
      </c>
      <c r="I132" s="45">
        <v>15250000</v>
      </c>
      <c r="J132" s="39"/>
      <c r="K132" s="39"/>
      <c r="L132" s="39">
        <v>5250000</v>
      </c>
      <c r="M132" s="45">
        <v>10000000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1:36" s="20" customFormat="1" ht="25.5" customHeight="1">
      <c r="A133" s="35"/>
      <c r="B133" s="36" t="s">
        <v>150</v>
      </c>
      <c r="C133" s="37">
        <f t="shared" si="44"/>
        <v>35000000</v>
      </c>
      <c r="D133" s="37">
        <f t="shared" si="43"/>
        <v>0</v>
      </c>
      <c r="E133" s="37">
        <f t="shared" si="25"/>
        <v>0</v>
      </c>
      <c r="F133" s="37">
        <f t="shared" si="48"/>
        <v>20000000</v>
      </c>
      <c r="G133" s="37">
        <f t="shared" si="46"/>
        <v>15000000</v>
      </c>
      <c r="H133" s="38" t="s">
        <v>106</v>
      </c>
      <c r="I133" s="37"/>
      <c r="J133" s="39"/>
      <c r="K133" s="39"/>
      <c r="L133" s="39"/>
      <c r="M133" s="39"/>
      <c r="N133" s="37">
        <v>1000000</v>
      </c>
      <c r="O133" s="37"/>
      <c r="P133" s="37"/>
      <c r="Q133" s="37">
        <v>1000000</v>
      </c>
      <c r="R133" s="37"/>
      <c r="S133" s="37">
        <v>16500000</v>
      </c>
      <c r="T133" s="37"/>
      <c r="U133" s="37"/>
      <c r="V133" s="37">
        <v>9000000</v>
      </c>
      <c r="W133" s="37">
        <v>7500000</v>
      </c>
      <c r="X133" s="37">
        <v>17500000</v>
      </c>
      <c r="Y133" s="37"/>
      <c r="Z133" s="37">
        <v>10000000</v>
      </c>
      <c r="AA133" s="37">
        <v>7500000</v>
      </c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1:36" s="20" customFormat="1" ht="12.75" customHeight="1">
      <c r="A134" s="35"/>
      <c r="B134" s="36" t="s">
        <v>219</v>
      </c>
      <c r="C134" s="37">
        <f t="shared" si="44"/>
        <v>3200000</v>
      </c>
      <c r="D134" s="37">
        <f t="shared" si="43"/>
        <v>300000</v>
      </c>
      <c r="E134" s="37">
        <f t="shared" si="25"/>
        <v>200000</v>
      </c>
      <c r="F134" s="37">
        <f t="shared" si="48"/>
        <v>0</v>
      </c>
      <c r="G134" s="37">
        <f t="shared" si="46"/>
        <v>2700000</v>
      </c>
      <c r="H134" s="38" t="s">
        <v>34</v>
      </c>
      <c r="I134" s="37"/>
      <c r="J134" s="39"/>
      <c r="K134" s="39"/>
      <c r="L134" s="39"/>
      <c r="M134" s="39"/>
      <c r="N134" s="37">
        <v>200000</v>
      </c>
      <c r="O134" s="37"/>
      <c r="P134" s="37">
        <v>200000</v>
      </c>
      <c r="Q134" s="37"/>
      <c r="R134" s="37"/>
      <c r="S134" s="37">
        <v>3000000</v>
      </c>
      <c r="T134" s="37">
        <v>300000</v>
      </c>
      <c r="U134" s="37"/>
      <c r="V134" s="37"/>
      <c r="W134" s="37">
        <v>2700000</v>
      </c>
      <c r="X134" s="37"/>
      <c r="Y134" s="37"/>
      <c r="Z134" s="37"/>
      <c r="AA134" s="37"/>
      <c r="AB134" s="37">
        <v>0</v>
      </c>
      <c r="AC134" s="37"/>
      <c r="AD134" s="37"/>
      <c r="AE134" s="37"/>
      <c r="AF134" s="37"/>
      <c r="AG134" s="37">
        <v>0</v>
      </c>
      <c r="AH134" s="37"/>
      <c r="AI134" s="37"/>
      <c r="AJ134" s="37"/>
    </row>
    <row r="135" spans="1:36" s="20" customFormat="1" ht="25.5" customHeight="1">
      <c r="A135" s="35"/>
      <c r="B135" s="36" t="s">
        <v>151</v>
      </c>
      <c r="C135" s="37">
        <f t="shared" si="44"/>
        <v>2400000</v>
      </c>
      <c r="D135" s="37">
        <f t="shared" si="43"/>
        <v>360000</v>
      </c>
      <c r="E135" s="37">
        <f t="shared" si="25"/>
        <v>0</v>
      </c>
      <c r="F135" s="37">
        <f t="shared" si="48"/>
        <v>0</v>
      </c>
      <c r="G135" s="37">
        <f t="shared" si="46"/>
        <v>2040000</v>
      </c>
      <c r="H135" s="38" t="s">
        <v>34</v>
      </c>
      <c r="I135" s="37"/>
      <c r="J135" s="39"/>
      <c r="K135" s="39"/>
      <c r="L135" s="39"/>
      <c r="M135" s="39"/>
      <c r="N135" s="37"/>
      <c r="O135" s="37"/>
      <c r="P135" s="37"/>
      <c r="Q135" s="37"/>
      <c r="R135" s="37"/>
      <c r="S135" s="37"/>
      <c r="T135" s="37">
        <v>0</v>
      </c>
      <c r="U135" s="37"/>
      <c r="V135" s="37"/>
      <c r="W135" s="37"/>
      <c r="X135" s="37"/>
      <c r="Y135" s="37">
        <v>0</v>
      </c>
      <c r="Z135" s="37"/>
      <c r="AA135" s="37"/>
      <c r="AB135" s="37">
        <v>2400000</v>
      </c>
      <c r="AC135" s="37">
        <v>360000</v>
      </c>
      <c r="AD135" s="37"/>
      <c r="AE135" s="37"/>
      <c r="AF135" s="37">
        <v>2040000</v>
      </c>
      <c r="AG135" s="37"/>
      <c r="AH135" s="37"/>
      <c r="AI135" s="37"/>
      <c r="AJ135" s="37"/>
    </row>
    <row r="136" spans="1:36" s="20" customFormat="1" ht="12.75" customHeight="1">
      <c r="A136" s="35"/>
      <c r="B136" s="36" t="s">
        <v>152</v>
      </c>
      <c r="C136" s="37">
        <f t="shared" si="44"/>
        <v>7000000</v>
      </c>
      <c r="D136" s="37">
        <f t="shared" si="43"/>
        <v>0</v>
      </c>
      <c r="E136" s="37">
        <f t="shared" si="25"/>
        <v>0</v>
      </c>
      <c r="F136" s="37">
        <f t="shared" si="48"/>
        <v>3500000</v>
      </c>
      <c r="G136" s="37">
        <f t="shared" si="46"/>
        <v>3500000</v>
      </c>
      <c r="H136" s="38" t="s">
        <v>34</v>
      </c>
      <c r="I136" s="37"/>
      <c r="J136" s="39"/>
      <c r="K136" s="39"/>
      <c r="L136" s="39"/>
      <c r="M136" s="39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>
        <v>7000000</v>
      </c>
      <c r="AH136" s="37"/>
      <c r="AI136" s="37">
        <v>3500000</v>
      </c>
      <c r="AJ136" s="37">
        <v>3500000</v>
      </c>
    </row>
    <row r="137" spans="1:36" s="20" customFormat="1" ht="12.75" customHeight="1">
      <c r="A137" s="35"/>
      <c r="B137" s="36" t="s">
        <v>153</v>
      </c>
      <c r="C137" s="37">
        <f t="shared" si="44"/>
        <v>1500000</v>
      </c>
      <c r="D137" s="37">
        <f t="shared" si="43"/>
        <v>0</v>
      </c>
      <c r="E137" s="37">
        <f t="shared" si="25"/>
        <v>0</v>
      </c>
      <c r="F137" s="37">
        <f t="shared" si="48"/>
        <v>750000</v>
      </c>
      <c r="G137" s="37">
        <f t="shared" si="46"/>
        <v>750000</v>
      </c>
      <c r="H137" s="38" t="s">
        <v>34</v>
      </c>
      <c r="I137" s="37"/>
      <c r="J137" s="39"/>
      <c r="K137" s="39"/>
      <c r="L137" s="39"/>
      <c r="M137" s="39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>
        <v>1500000</v>
      </c>
      <c r="AH137" s="37"/>
      <c r="AI137" s="37">
        <v>750000</v>
      </c>
      <c r="AJ137" s="37">
        <v>750000</v>
      </c>
    </row>
    <row r="138" spans="1:36" s="20" customFormat="1" ht="12.75" customHeight="1">
      <c r="A138" s="35"/>
      <c r="B138" s="36" t="s">
        <v>154</v>
      </c>
      <c r="C138" s="37">
        <f t="shared" si="44"/>
        <v>1000000</v>
      </c>
      <c r="D138" s="37">
        <f t="shared" si="43"/>
        <v>0</v>
      </c>
      <c r="E138" s="37">
        <f t="shared" si="25"/>
        <v>0</v>
      </c>
      <c r="F138" s="37">
        <f t="shared" si="48"/>
        <v>1000000</v>
      </c>
      <c r="G138" s="37">
        <f t="shared" si="46"/>
        <v>0</v>
      </c>
      <c r="H138" s="38" t="s">
        <v>34</v>
      </c>
      <c r="I138" s="37"/>
      <c r="J138" s="39"/>
      <c r="K138" s="39"/>
      <c r="L138" s="39"/>
      <c r="M138" s="39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>
        <v>1000000</v>
      </c>
      <c r="Y138" s="37"/>
      <c r="Z138" s="37">
        <v>1000000</v>
      </c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1:36" s="20" customFormat="1" ht="12.75" customHeight="1">
      <c r="A139" s="35"/>
      <c r="B139" s="36" t="s">
        <v>155</v>
      </c>
      <c r="C139" s="37">
        <f t="shared" si="44"/>
        <v>2000000</v>
      </c>
      <c r="D139" s="37">
        <f t="shared" si="43"/>
        <v>0</v>
      </c>
      <c r="E139" s="37">
        <f t="shared" si="25"/>
        <v>0</v>
      </c>
      <c r="F139" s="37">
        <f t="shared" si="48"/>
        <v>400000</v>
      </c>
      <c r="G139" s="37">
        <f t="shared" si="46"/>
        <v>1600000</v>
      </c>
      <c r="H139" s="38" t="s">
        <v>34</v>
      </c>
      <c r="I139" s="37"/>
      <c r="J139" s="39"/>
      <c r="K139" s="39"/>
      <c r="L139" s="39"/>
      <c r="M139" s="39"/>
      <c r="N139" s="37"/>
      <c r="O139" s="37"/>
      <c r="P139" s="37"/>
      <c r="Q139" s="37"/>
      <c r="R139" s="37"/>
      <c r="S139" s="37">
        <v>2000000</v>
      </c>
      <c r="T139" s="37"/>
      <c r="U139" s="37"/>
      <c r="V139" s="37">
        <v>400000</v>
      </c>
      <c r="W139" s="37">
        <v>1600000</v>
      </c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s="20" customFormat="1" ht="12.75" customHeight="1">
      <c r="A140" s="35"/>
      <c r="B140" s="36"/>
      <c r="C140" s="37">
        <f t="shared" si="44"/>
        <v>0</v>
      </c>
      <c r="D140" s="37">
        <f t="shared" si="43"/>
        <v>0</v>
      </c>
      <c r="E140" s="37">
        <f t="shared" si="25"/>
        <v>0</v>
      </c>
      <c r="F140" s="37">
        <f t="shared" si="48"/>
        <v>0</v>
      </c>
      <c r="G140" s="37">
        <f t="shared" si="46"/>
        <v>0</v>
      </c>
      <c r="H140" s="38"/>
      <c r="I140" s="37"/>
      <c r="J140" s="39"/>
      <c r="K140" s="39"/>
      <c r="L140" s="39"/>
      <c r="M140" s="39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1:36" s="20" customFormat="1" ht="12.75" customHeight="1">
      <c r="A141" s="35"/>
      <c r="B141" s="36"/>
      <c r="C141" s="37">
        <f t="shared" si="44"/>
        <v>0</v>
      </c>
      <c r="D141" s="37">
        <f t="shared" si="43"/>
        <v>0</v>
      </c>
      <c r="E141" s="37">
        <f t="shared" si="25"/>
        <v>0</v>
      </c>
      <c r="F141" s="37">
        <f t="shared" si="48"/>
        <v>0</v>
      </c>
      <c r="G141" s="37">
        <f t="shared" si="46"/>
        <v>0</v>
      </c>
      <c r="H141" s="38"/>
      <c r="I141" s="37"/>
      <c r="J141" s="39"/>
      <c r="K141" s="39"/>
      <c r="L141" s="39"/>
      <c r="M141" s="39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1:36" s="34" customFormat="1" ht="12.75" customHeight="1">
      <c r="A142" s="31" t="s">
        <v>156</v>
      </c>
      <c r="B142" s="43" t="s">
        <v>157</v>
      </c>
      <c r="C142" s="33">
        <f t="shared" si="44"/>
        <v>750000</v>
      </c>
      <c r="D142" s="33">
        <f t="shared" si="43"/>
        <v>750000</v>
      </c>
      <c r="E142" s="33">
        <f t="shared" si="25"/>
        <v>0</v>
      </c>
      <c r="F142" s="33">
        <f t="shared" si="48"/>
        <v>0</v>
      </c>
      <c r="G142" s="33">
        <f t="shared" si="46"/>
        <v>0</v>
      </c>
      <c r="H142" s="33">
        <f aca="true" t="shared" si="49" ref="H142:AJ142">SUM(H143:H144)</f>
        <v>0</v>
      </c>
      <c r="I142" s="33">
        <f t="shared" si="49"/>
        <v>0</v>
      </c>
      <c r="J142" s="33">
        <f t="shared" si="49"/>
        <v>0</v>
      </c>
      <c r="K142" s="33">
        <f t="shared" si="49"/>
        <v>0</v>
      </c>
      <c r="L142" s="33">
        <f t="shared" si="49"/>
        <v>0</v>
      </c>
      <c r="M142" s="33">
        <f t="shared" si="49"/>
        <v>0</v>
      </c>
      <c r="N142" s="33">
        <f t="shared" si="49"/>
        <v>0</v>
      </c>
      <c r="O142" s="33">
        <f>SUM(O143:O144)</f>
        <v>0</v>
      </c>
      <c r="P142" s="33"/>
      <c r="Q142" s="33">
        <f>SUM(Q143:Q144)</f>
        <v>0</v>
      </c>
      <c r="R142" s="33">
        <f>SUM(R143:R144)</f>
        <v>0</v>
      </c>
      <c r="S142" s="33">
        <f t="shared" si="49"/>
        <v>0</v>
      </c>
      <c r="T142" s="33">
        <f t="shared" si="49"/>
        <v>0</v>
      </c>
      <c r="U142" s="33">
        <f t="shared" si="49"/>
        <v>0</v>
      </c>
      <c r="V142" s="33">
        <f t="shared" si="49"/>
        <v>0</v>
      </c>
      <c r="W142" s="33">
        <f t="shared" si="49"/>
        <v>0</v>
      </c>
      <c r="X142" s="33">
        <f t="shared" si="49"/>
        <v>150000</v>
      </c>
      <c r="Y142" s="33">
        <f t="shared" si="49"/>
        <v>150000</v>
      </c>
      <c r="Z142" s="33">
        <f t="shared" si="49"/>
        <v>0</v>
      </c>
      <c r="AA142" s="33">
        <f t="shared" si="49"/>
        <v>0</v>
      </c>
      <c r="AB142" s="33">
        <f t="shared" si="49"/>
        <v>300000</v>
      </c>
      <c r="AC142" s="33">
        <f t="shared" si="49"/>
        <v>300000</v>
      </c>
      <c r="AD142" s="33"/>
      <c r="AE142" s="33">
        <f t="shared" si="49"/>
        <v>0</v>
      </c>
      <c r="AF142" s="33">
        <f t="shared" si="49"/>
        <v>0</v>
      </c>
      <c r="AG142" s="33">
        <f t="shared" si="49"/>
        <v>300000</v>
      </c>
      <c r="AH142" s="33">
        <f t="shared" si="49"/>
        <v>300000</v>
      </c>
      <c r="AI142" s="33">
        <f t="shared" si="49"/>
        <v>0</v>
      </c>
      <c r="AJ142" s="33">
        <f t="shared" si="49"/>
        <v>0</v>
      </c>
    </row>
    <row r="143" spans="1:36" s="20" customFormat="1" ht="12.75" customHeight="1">
      <c r="A143" s="35"/>
      <c r="B143" s="36" t="s">
        <v>158</v>
      </c>
      <c r="C143" s="37">
        <f t="shared" si="44"/>
        <v>150000</v>
      </c>
      <c r="D143" s="37">
        <f t="shared" si="43"/>
        <v>150000</v>
      </c>
      <c r="E143" s="37">
        <f t="shared" si="25"/>
        <v>0</v>
      </c>
      <c r="F143" s="37">
        <f t="shared" si="48"/>
        <v>0</v>
      </c>
      <c r="G143" s="37">
        <f t="shared" si="46"/>
        <v>0</v>
      </c>
      <c r="H143" s="38"/>
      <c r="I143" s="37"/>
      <c r="J143" s="39"/>
      <c r="K143" s="39"/>
      <c r="L143" s="39"/>
      <c r="M143" s="39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>
        <v>150000</v>
      </c>
      <c r="Y143" s="37">
        <v>150000</v>
      </c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s="20" customFormat="1" ht="12.75" customHeight="1">
      <c r="A144" s="35"/>
      <c r="B144" s="36" t="s">
        <v>159</v>
      </c>
      <c r="C144" s="37">
        <f t="shared" si="44"/>
        <v>600000</v>
      </c>
      <c r="D144" s="37">
        <f t="shared" si="43"/>
        <v>600000</v>
      </c>
      <c r="E144" s="37">
        <f aca="true" t="shared" si="50" ref="E144:E207">K144+P144+U144+AD144</f>
        <v>0</v>
      </c>
      <c r="F144" s="37">
        <f t="shared" si="48"/>
        <v>0</v>
      </c>
      <c r="G144" s="37">
        <f t="shared" si="46"/>
        <v>0</v>
      </c>
      <c r="H144" s="38"/>
      <c r="I144" s="37"/>
      <c r="J144" s="39"/>
      <c r="K144" s="39"/>
      <c r="L144" s="39"/>
      <c r="M144" s="39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>
        <v>300000</v>
      </c>
      <c r="AC144" s="37">
        <v>300000</v>
      </c>
      <c r="AD144" s="37"/>
      <c r="AE144" s="37"/>
      <c r="AF144" s="37"/>
      <c r="AG144" s="37">
        <v>300000</v>
      </c>
      <c r="AH144" s="37">
        <v>300000</v>
      </c>
      <c r="AI144" s="37"/>
      <c r="AJ144" s="37"/>
    </row>
    <row r="145" spans="1:36" s="34" customFormat="1" ht="12.75" customHeight="1">
      <c r="A145" s="31" t="s">
        <v>156</v>
      </c>
      <c r="B145" s="43" t="s">
        <v>160</v>
      </c>
      <c r="C145" s="33">
        <f t="shared" si="44"/>
        <v>400000</v>
      </c>
      <c r="D145" s="33">
        <f t="shared" si="43"/>
        <v>400000</v>
      </c>
      <c r="E145" s="33">
        <f t="shared" si="50"/>
        <v>0</v>
      </c>
      <c r="F145" s="33">
        <f t="shared" si="48"/>
        <v>0</v>
      </c>
      <c r="G145" s="33">
        <f t="shared" si="46"/>
        <v>0</v>
      </c>
      <c r="H145" s="33">
        <f aca="true" t="shared" si="51" ref="H145:AJ145">SUM(H146:H147)</f>
        <v>0</v>
      </c>
      <c r="I145" s="33">
        <f t="shared" si="51"/>
        <v>0</v>
      </c>
      <c r="J145" s="33">
        <f t="shared" si="51"/>
        <v>0</v>
      </c>
      <c r="K145" s="33">
        <f t="shared" si="51"/>
        <v>0</v>
      </c>
      <c r="L145" s="33">
        <f t="shared" si="51"/>
        <v>0</v>
      </c>
      <c r="M145" s="33">
        <f t="shared" si="51"/>
        <v>0</v>
      </c>
      <c r="N145" s="33">
        <f t="shared" si="51"/>
        <v>0</v>
      </c>
      <c r="O145" s="33">
        <f>SUM(O146:O147)</f>
        <v>0</v>
      </c>
      <c r="P145" s="33"/>
      <c r="Q145" s="33">
        <f>SUM(Q146:Q147)</f>
        <v>0</v>
      </c>
      <c r="R145" s="33">
        <f>SUM(R146:R147)</f>
        <v>0</v>
      </c>
      <c r="S145" s="33">
        <f t="shared" si="51"/>
        <v>0</v>
      </c>
      <c r="T145" s="33">
        <f t="shared" si="51"/>
        <v>0</v>
      </c>
      <c r="U145" s="33">
        <f t="shared" si="51"/>
        <v>0</v>
      </c>
      <c r="V145" s="33">
        <f t="shared" si="51"/>
        <v>0</v>
      </c>
      <c r="W145" s="33">
        <f t="shared" si="51"/>
        <v>0</v>
      </c>
      <c r="X145" s="33">
        <f t="shared" si="51"/>
        <v>0</v>
      </c>
      <c r="Y145" s="33">
        <f t="shared" si="51"/>
        <v>0</v>
      </c>
      <c r="Z145" s="33">
        <f t="shared" si="51"/>
        <v>0</v>
      </c>
      <c r="AA145" s="33">
        <f t="shared" si="51"/>
        <v>0</v>
      </c>
      <c r="AB145" s="33">
        <f t="shared" si="51"/>
        <v>0</v>
      </c>
      <c r="AC145" s="33">
        <f t="shared" si="51"/>
        <v>0</v>
      </c>
      <c r="AD145" s="33"/>
      <c r="AE145" s="33">
        <f t="shared" si="51"/>
        <v>0</v>
      </c>
      <c r="AF145" s="33">
        <f t="shared" si="51"/>
        <v>0</v>
      </c>
      <c r="AG145" s="33">
        <f t="shared" si="51"/>
        <v>400000</v>
      </c>
      <c r="AH145" s="33">
        <f t="shared" si="51"/>
        <v>400000</v>
      </c>
      <c r="AI145" s="33">
        <f t="shared" si="51"/>
        <v>0</v>
      </c>
      <c r="AJ145" s="33">
        <f t="shared" si="51"/>
        <v>0</v>
      </c>
    </row>
    <row r="146" spans="1:36" s="20" customFormat="1" ht="12.75" customHeight="1">
      <c r="A146" s="35"/>
      <c r="B146" s="36" t="s">
        <v>161</v>
      </c>
      <c r="C146" s="37">
        <f t="shared" si="44"/>
        <v>400000</v>
      </c>
      <c r="D146" s="37">
        <f t="shared" si="43"/>
        <v>400000</v>
      </c>
      <c r="E146" s="37">
        <f t="shared" si="50"/>
        <v>0</v>
      </c>
      <c r="F146" s="37">
        <f t="shared" si="48"/>
        <v>0</v>
      </c>
      <c r="G146" s="37">
        <f t="shared" si="46"/>
        <v>0</v>
      </c>
      <c r="H146" s="38"/>
      <c r="I146" s="37"/>
      <c r="J146" s="39"/>
      <c r="K146" s="39"/>
      <c r="L146" s="39"/>
      <c r="M146" s="39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>
        <v>400000</v>
      </c>
      <c r="AH146" s="37">
        <v>400000</v>
      </c>
      <c r="AI146" s="37"/>
      <c r="AJ146" s="37"/>
    </row>
    <row r="147" spans="1:36" s="20" customFormat="1" ht="12.75" customHeight="1">
      <c r="A147" s="35"/>
      <c r="B147" s="36"/>
      <c r="C147" s="37">
        <f t="shared" si="44"/>
        <v>0</v>
      </c>
      <c r="D147" s="37">
        <f t="shared" si="43"/>
        <v>0</v>
      </c>
      <c r="E147" s="37">
        <f t="shared" si="50"/>
        <v>0</v>
      </c>
      <c r="F147" s="37">
        <f t="shared" si="48"/>
        <v>0</v>
      </c>
      <c r="G147" s="37">
        <f t="shared" si="46"/>
        <v>0</v>
      </c>
      <c r="H147" s="38"/>
      <c r="I147" s="37"/>
      <c r="J147" s="39"/>
      <c r="K147" s="39"/>
      <c r="L147" s="39"/>
      <c r="M147" s="39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6" s="34" customFormat="1" ht="12.75" customHeight="1">
      <c r="A148" s="31" t="s">
        <v>162</v>
      </c>
      <c r="B148" s="43" t="s">
        <v>163</v>
      </c>
      <c r="C148" s="33">
        <f t="shared" si="44"/>
        <v>600000</v>
      </c>
      <c r="D148" s="33">
        <f t="shared" si="43"/>
        <v>0</v>
      </c>
      <c r="E148" s="33">
        <f t="shared" si="50"/>
        <v>100000</v>
      </c>
      <c r="F148" s="33">
        <f t="shared" si="48"/>
        <v>0</v>
      </c>
      <c r="G148" s="33">
        <f t="shared" si="46"/>
        <v>500000</v>
      </c>
      <c r="H148" s="33">
        <f aca="true" t="shared" si="52" ref="H148:AJ148">SUM(H149:H151)</f>
        <v>0</v>
      </c>
      <c r="I148" s="33">
        <f t="shared" si="52"/>
        <v>0</v>
      </c>
      <c r="J148" s="33">
        <f t="shared" si="52"/>
        <v>0</v>
      </c>
      <c r="K148" s="33">
        <f t="shared" si="52"/>
        <v>0</v>
      </c>
      <c r="L148" s="33">
        <f t="shared" si="52"/>
        <v>0</v>
      </c>
      <c r="M148" s="33">
        <f t="shared" si="52"/>
        <v>0</v>
      </c>
      <c r="N148" s="33">
        <f t="shared" si="52"/>
        <v>600000</v>
      </c>
      <c r="O148" s="33">
        <f>SUM(O149:O151)</f>
        <v>0</v>
      </c>
      <c r="P148" s="33">
        <f>SUM(P149:P151)</f>
        <v>100000</v>
      </c>
      <c r="Q148" s="33">
        <f>SUM(Q149:Q151)</f>
        <v>0</v>
      </c>
      <c r="R148" s="33">
        <f>SUM(R149:R151)</f>
        <v>500000</v>
      </c>
      <c r="S148" s="33">
        <f t="shared" si="52"/>
        <v>0</v>
      </c>
      <c r="T148" s="33">
        <f t="shared" si="52"/>
        <v>0</v>
      </c>
      <c r="U148" s="33">
        <f t="shared" si="52"/>
        <v>0</v>
      </c>
      <c r="V148" s="33">
        <f t="shared" si="52"/>
        <v>0</v>
      </c>
      <c r="W148" s="33">
        <f t="shared" si="52"/>
        <v>0</v>
      </c>
      <c r="X148" s="33">
        <f t="shared" si="52"/>
        <v>0</v>
      </c>
      <c r="Y148" s="33">
        <f t="shared" si="52"/>
        <v>0</v>
      </c>
      <c r="Z148" s="33">
        <f t="shared" si="52"/>
        <v>0</v>
      </c>
      <c r="AA148" s="33">
        <f t="shared" si="52"/>
        <v>0</v>
      </c>
      <c r="AB148" s="33">
        <f t="shared" si="52"/>
        <v>0</v>
      </c>
      <c r="AC148" s="33">
        <f t="shared" si="52"/>
        <v>0</v>
      </c>
      <c r="AD148" s="33"/>
      <c r="AE148" s="33">
        <f t="shared" si="52"/>
        <v>0</v>
      </c>
      <c r="AF148" s="33">
        <f t="shared" si="52"/>
        <v>0</v>
      </c>
      <c r="AG148" s="33">
        <f t="shared" si="52"/>
        <v>0</v>
      </c>
      <c r="AH148" s="33">
        <f t="shared" si="52"/>
        <v>0</v>
      </c>
      <c r="AI148" s="33">
        <f t="shared" si="52"/>
        <v>0</v>
      </c>
      <c r="AJ148" s="33">
        <f t="shared" si="52"/>
        <v>0</v>
      </c>
    </row>
    <row r="149" spans="1:36" s="20" customFormat="1" ht="12.75" customHeight="1">
      <c r="A149" s="35"/>
      <c r="B149" s="36" t="s">
        <v>164</v>
      </c>
      <c r="C149" s="37">
        <f t="shared" si="44"/>
        <v>0</v>
      </c>
      <c r="D149" s="37">
        <f t="shared" si="43"/>
        <v>0</v>
      </c>
      <c r="E149" s="37">
        <f t="shared" si="50"/>
        <v>0</v>
      </c>
      <c r="F149" s="37">
        <f t="shared" si="48"/>
        <v>0</v>
      </c>
      <c r="G149" s="37">
        <f t="shared" si="46"/>
        <v>0</v>
      </c>
      <c r="H149" s="38" t="s">
        <v>165</v>
      </c>
      <c r="I149" s="37"/>
      <c r="J149" s="39"/>
      <c r="K149" s="39"/>
      <c r="L149" s="39"/>
      <c r="M149" s="39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6" s="20" customFormat="1" ht="24.75" customHeight="1">
      <c r="A150" s="35"/>
      <c r="B150" s="36" t="s">
        <v>220</v>
      </c>
      <c r="C150" s="37">
        <f t="shared" si="44"/>
        <v>600000</v>
      </c>
      <c r="D150" s="37">
        <f t="shared" si="43"/>
        <v>0</v>
      </c>
      <c r="E150" s="37">
        <f t="shared" si="50"/>
        <v>100000</v>
      </c>
      <c r="F150" s="37">
        <f t="shared" si="48"/>
        <v>0</v>
      </c>
      <c r="G150" s="37">
        <f t="shared" si="46"/>
        <v>500000</v>
      </c>
      <c r="H150" s="38"/>
      <c r="I150" s="37"/>
      <c r="J150" s="39"/>
      <c r="K150" s="39"/>
      <c r="L150" s="39"/>
      <c r="M150" s="39"/>
      <c r="N150" s="37">
        <v>600000</v>
      </c>
      <c r="O150" s="37"/>
      <c r="P150" s="37">
        <v>100000</v>
      </c>
      <c r="Q150" s="37"/>
      <c r="R150" s="37">
        <v>500000</v>
      </c>
      <c r="S150" s="37"/>
      <c r="T150" s="37"/>
      <c r="U150" s="37"/>
      <c r="V150" s="37"/>
      <c r="W150" s="37"/>
      <c r="X150" s="37"/>
      <c r="Y150" s="37"/>
      <c r="Z150" s="37"/>
      <c r="AA150" s="37"/>
      <c r="AB150" s="37">
        <v>0</v>
      </c>
      <c r="AC150" s="37"/>
      <c r="AD150" s="37"/>
      <c r="AE150" s="37"/>
      <c r="AF150" s="37"/>
      <c r="AG150" s="37">
        <v>0</v>
      </c>
      <c r="AH150" s="37"/>
      <c r="AI150" s="37"/>
      <c r="AJ150" s="37"/>
    </row>
    <row r="151" spans="1:36" s="20" customFormat="1" ht="12.75" customHeight="1">
      <c r="A151" s="35"/>
      <c r="B151" s="36"/>
      <c r="C151" s="37">
        <f t="shared" si="44"/>
        <v>0</v>
      </c>
      <c r="D151" s="37">
        <f t="shared" si="43"/>
        <v>0</v>
      </c>
      <c r="E151" s="37">
        <f t="shared" si="50"/>
        <v>0</v>
      </c>
      <c r="F151" s="37">
        <f t="shared" si="48"/>
        <v>0</v>
      </c>
      <c r="G151" s="37">
        <f t="shared" si="46"/>
        <v>0</v>
      </c>
      <c r="H151" s="38"/>
      <c r="I151" s="37"/>
      <c r="J151" s="39"/>
      <c r="K151" s="39"/>
      <c r="L151" s="39"/>
      <c r="M151" s="39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1:36" s="34" customFormat="1" ht="23.25" customHeight="1">
      <c r="A152" s="31" t="s">
        <v>166</v>
      </c>
      <c r="B152" s="43" t="s">
        <v>167</v>
      </c>
      <c r="C152" s="33">
        <f t="shared" si="44"/>
        <v>4300000</v>
      </c>
      <c r="D152" s="33">
        <f t="shared" si="43"/>
        <v>0</v>
      </c>
      <c r="E152" s="33">
        <f t="shared" si="50"/>
        <v>0</v>
      </c>
      <c r="F152" s="33">
        <f t="shared" si="48"/>
        <v>2300000</v>
      </c>
      <c r="G152" s="33">
        <f t="shared" si="46"/>
        <v>2000000</v>
      </c>
      <c r="H152" s="33">
        <f aca="true" t="shared" si="53" ref="H152:AJ152">SUM(H153:H154)</f>
        <v>0</v>
      </c>
      <c r="I152" s="33">
        <f t="shared" si="53"/>
        <v>4300000</v>
      </c>
      <c r="J152" s="33">
        <f t="shared" si="53"/>
        <v>0</v>
      </c>
      <c r="K152" s="33">
        <f t="shared" si="53"/>
        <v>0</v>
      </c>
      <c r="L152" s="33">
        <f t="shared" si="53"/>
        <v>2300000</v>
      </c>
      <c r="M152" s="33">
        <f t="shared" si="53"/>
        <v>2000000</v>
      </c>
      <c r="N152" s="33">
        <f t="shared" si="53"/>
        <v>0</v>
      </c>
      <c r="O152" s="33">
        <f t="shared" si="53"/>
        <v>0</v>
      </c>
      <c r="P152" s="33"/>
      <c r="Q152" s="33">
        <f t="shared" si="53"/>
        <v>0</v>
      </c>
      <c r="R152" s="33">
        <f t="shared" si="53"/>
        <v>0</v>
      </c>
      <c r="S152" s="33">
        <f t="shared" si="53"/>
        <v>0</v>
      </c>
      <c r="T152" s="33">
        <f t="shared" si="53"/>
        <v>0</v>
      </c>
      <c r="U152" s="33">
        <f t="shared" si="53"/>
        <v>0</v>
      </c>
      <c r="V152" s="33">
        <f t="shared" si="53"/>
        <v>0</v>
      </c>
      <c r="W152" s="33">
        <f t="shared" si="53"/>
        <v>0</v>
      </c>
      <c r="X152" s="33">
        <f t="shared" si="53"/>
        <v>0</v>
      </c>
      <c r="Y152" s="33">
        <f t="shared" si="53"/>
        <v>0</v>
      </c>
      <c r="Z152" s="33">
        <f t="shared" si="53"/>
        <v>0</v>
      </c>
      <c r="AA152" s="33">
        <f t="shared" si="53"/>
        <v>0</v>
      </c>
      <c r="AB152" s="33">
        <f t="shared" si="53"/>
        <v>0</v>
      </c>
      <c r="AC152" s="33">
        <f t="shared" si="53"/>
        <v>0</v>
      </c>
      <c r="AD152" s="33"/>
      <c r="AE152" s="33">
        <f t="shared" si="53"/>
        <v>0</v>
      </c>
      <c r="AF152" s="33">
        <f t="shared" si="53"/>
        <v>0</v>
      </c>
      <c r="AG152" s="33">
        <f t="shared" si="53"/>
        <v>0</v>
      </c>
      <c r="AH152" s="33">
        <f t="shared" si="53"/>
        <v>0</v>
      </c>
      <c r="AI152" s="33">
        <f t="shared" si="53"/>
        <v>0</v>
      </c>
      <c r="AJ152" s="33">
        <f t="shared" si="53"/>
        <v>0</v>
      </c>
    </row>
    <row r="153" spans="1:36" s="20" customFormat="1" ht="24.75" customHeight="1">
      <c r="A153" s="35"/>
      <c r="B153" s="36" t="s">
        <v>168</v>
      </c>
      <c r="C153" s="37">
        <f t="shared" si="44"/>
        <v>4300000</v>
      </c>
      <c r="D153" s="37">
        <f t="shared" si="43"/>
        <v>0</v>
      </c>
      <c r="E153" s="37">
        <f t="shared" si="50"/>
        <v>0</v>
      </c>
      <c r="F153" s="37">
        <f t="shared" si="48"/>
        <v>2300000</v>
      </c>
      <c r="G153" s="37">
        <f t="shared" si="46"/>
        <v>2000000</v>
      </c>
      <c r="H153" s="38" t="s">
        <v>106</v>
      </c>
      <c r="I153" s="37">
        <v>4300000</v>
      </c>
      <c r="J153" s="39"/>
      <c r="K153" s="39"/>
      <c r="L153" s="39">
        <v>2300000</v>
      </c>
      <c r="M153" s="39">
        <v>2000000</v>
      </c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s="20" customFormat="1" ht="12.75" customHeight="1">
      <c r="A154" s="35"/>
      <c r="B154" s="36"/>
      <c r="C154" s="37">
        <f t="shared" si="44"/>
        <v>0</v>
      </c>
      <c r="D154" s="37">
        <f t="shared" si="43"/>
        <v>0</v>
      </c>
      <c r="E154" s="37">
        <f t="shared" si="50"/>
        <v>0</v>
      </c>
      <c r="F154" s="37">
        <f t="shared" si="48"/>
        <v>0</v>
      </c>
      <c r="G154" s="37">
        <f t="shared" si="46"/>
        <v>0</v>
      </c>
      <c r="H154" s="38"/>
      <c r="I154" s="37"/>
      <c r="J154" s="39"/>
      <c r="K154" s="39"/>
      <c r="L154" s="39"/>
      <c r="M154" s="39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s="34" customFormat="1" ht="12.75" customHeight="1">
      <c r="A155" s="31" t="s">
        <v>169</v>
      </c>
      <c r="B155" s="43" t="s">
        <v>170</v>
      </c>
      <c r="C155" s="33">
        <f t="shared" si="44"/>
        <v>67400000</v>
      </c>
      <c r="D155" s="33">
        <f t="shared" si="43"/>
        <v>0</v>
      </c>
      <c r="E155" s="33">
        <f t="shared" si="50"/>
        <v>0</v>
      </c>
      <c r="F155" s="33">
        <f t="shared" si="48"/>
        <v>32400000</v>
      </c>
      <c r="G155" s="33">
        <f t="shared" si="46"/>
        <v>35000000</v>
      </c>
      <c r="H155" s="33">
        <f aca="true" t="shared" si="54" ref="H155:AJ155">SUM(H156:H158)</f>
        <v>0</v>
      </c>
      <c r="I155" s="33">
        <f t="shared" si="54"/>
        <v>3800000</v>
      </c>
      <c r="J155" s="33">
        <f t="shared" si="54"/>
        <v>0</v>
      </c>
      <c r="K155" s="33">
        <f t="shared" si="54"/>
        <v>0</v>
      </c>
      <c r="L155" s="33">
        <f t="shared" si="54"/>
        <v>3800000</v>
      </c>
      <c r="M155" s="33">
        <f t="shared" si="54"/>
        <v>0</v>
      </c>
      <c r="N155" s="33">
        <f t="shared" si="54"/>
        <v>57100000</v>
      </c>
      <c r="O155" s="33">
        <f t="shared" si="54"/>
        <v>0</v>
      </c>
      <c r="P155" s="33"/>
      <c r="Q155" s="33">
        <f t="shared" si="54"/>
        <v>26200000</v>
      </c>
      <c r="R155" s="33">
        <f t="shared" si="54"/>
        <v>30900000</v>
      </c>
      <c r="S155" s="33">
        <f t="shared" si="54"/>
        <v>6500000</v>
      </c>
      <c r="T155" s="33">
        <f t="shared" si="54"/>
        <v>0</v>
      </c>
      <c r="U155" s="33">
        <f t="shared" si="54"/>
        <v>0</v>
      </c>
      <c r="V155" s="33">
        <f t="shared" si="54"/>
        <v>2400000</v>
      </c>
      <c r="W155" s="33">
        <f t="shared" si="54"/>
        <v>4100000</v>
      </c>
      <c r="X155" s="33">
        <f t="shared" si="54"/>
        <v>0</v>
      </c>
      <c r="Y155" s="33">
        <f t="shared" si="54"/>
        <v>0</v>
      </c>
      <c r="Z155" s="33">
        <f t="shared" si="54"/>
        <v>0</v>
      </c>
      <c r="AA155" s="33">
        <f t="shared" si="54"/>
        <v>0</v>
      </c>
      <c r="AB155" s="33">
        <f t="shared" si="54"/>
        <v>0</v>
      </c>
      <c r="AC155" s="33">
        <f t="shared" si="54"/>
        <v>0</v>
      </c>
      <c r="AD155" s="33"/>
      <c r="AE155" s="33">
        <f t="shared" si="54"/>
        <v>0</v>
      </c>
      <c r="AF155" s="33">
        <f t="shared" si="54"/>
        <v>0</v>
      </c>
      <c r="AG155" s="33">
        <f t="shared" si="54"/>
        <v>0</v>
      </c>
      <c r="AH155" s="33">
        <f t="shared" si="54"/>
        <v>0</v>
      </c>
      <c r="AI155" s="33">
        <f t="shared" si="54"/>
        <v>0</v>
      </c>
      <c r="AJ155" s="33">
        <f t="shared" si="54"/>
        <v>0</v>
      </c>
    </row>
    <row r="156" spans="1:36" s="20" customFormat="1" ht="12.75" customHeight="1">
      <c r="A156" s="35"/>
      <c r="B156" s="36" t="s">
        <v>171</v>
      </c>
      <c r="C156" s="37">
        <f t="shared" si="44"/>
        <v>0</v>
      </c>
      <c r="D156" s="37">
        <f t="shared" si="43"/>
        <v>0</v>
      </c>
      <c r="E156" s="37">
        <f t="shared" si="50"/>
        <v>0</v>
      </c>
      <c r="F156" s="37">
        <f t="shared" si="48"/>
        <v>0</v>
      </c>
      <c r="G156" s="37">
        <f t="shared" si="46"/>
        <v>0</v>
      </c>
      <c r="H156" s="38" t="s">
        <v>103</v>
      </c>
      <c r="I156" s="37"/>
      <c r="J156" s="39"/>
      <c r="K156" s="39"/>
      <c r="L156" s="39"/>
      <c r="M156" s="39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s="20" customFormat="1" ht="12.75" customHeight="1">
      <c r="A157" s="35"/>
      <c r="B157" s="36" t="s">
        <v>172</v>
      </c>
      <c r="C157" s="37">
        <f t="shared" si="44"/>
        <v>67400000</v>
      </c>
      <c r="D157" s="37">
        <f t="shared" si="43"/>
        <v>0</v>
      </c>
      <c r="E157" s="37">
        <f t="shared" si="50"/>
        <v>0</v>
      </c>
      <c r="F157" s="37">
        <f t="shared" si="48"/>
        <v>32400000</v>
      </c>
      <c r="G157" s="37">
        <f t="shared" si="46"/>
        <v>35000000</v>
      </c>
      <c r="H157" s="38" t="s">
        <v>108</v>
      </c>
      <c r="I157" s="37">
        <v>3800000</v>
      </c>
      <c r="J157" s="39"/>
      <c r="K157" s="39"/>
      <c r="L157" s="39">
        <v>3800000</v>
      </c>
      <c r="M157" s="39"/>
      <c r="N157" s="37">
        <v>57100000</v>
      </c>
      <c r="O157" s="37"/>
      <c r="P157" s="37"/>
      <c r="Q157" s="37">
        <v>26200000</v>
      </c>
      <c r="R157" s="37">
        <v>30900000</v>
      </c>
      <c r="S157" s="37">
        <v>6500000</v>
      </c>
      <c r="T157" s="37"/>
      <c r="U157" s="37"/>
      <c r="V157" s="37">
        <v>2400000</v>
      </c>
      <c r="W157" s="37">
        <v>4100000</v>
      </c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s="20" customFormat="1" ht="12.75" customHeight="1">
      <c r="A158" s="35"/>
      <c r="B158" s="36"/>
      <c r="C158" s="37">
        <f t="shared" si="44"/>
        <v>0</v>
      </c>
      <c r="D158" s="37">
        <f t="shared" si="43"/>
        <v>0</v>
      </c>
      <c r="E158" s="37">
        <f t="shared" si="50"/>
        <v>0</v>
      </c>
      <c r="F158" s="37">
        <f t="shared" si="48"/>
        <v>0</v>
      </c>
      <c r="G158" s="37">
        <f t="shared" si="46"/>
        <v>0</v>
      </c>
      <c r="H158" s="38"/>
      <c r="I158" s="37"/>
      <c r="J158" s="39"/>
      <c r="K158" s="39"/>
      <c r="L158" s="39"/>
      <c r="M158" s="39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s="34" customFormat="1" ht="12.75" customHeight="1">
      <c r="A159" s="31" t="s">
        <v>173</v>
      </c>
      <c r="B159" s="43" t="s">
        <v>174</v>
      </c>
      <c r="C159" s="33">
        <f t="shared" si="44"/>
        <v>1460000</v>
      </c>
      <c r="D159" s="33">
        <f t="shared" si="43"/>
        <v>1060000</v>
      </c>
      <c r="E159" s="33">
        <f t="shared" si="50"/>
        <v>0</v>
      </c>
      <c r="F159" s="33">
        <f t="shared" si="48"/>
        <v>0</v>
      </c>
      <c r="G159" s="33">
        <f t="shared" si="46"/>
        <v>400000</v>
      </c>
      <c r="H159" s="33">
        <f>SUM(H160:H163)</f>
        <v>0</v>
      </c>
      <c r="I159" s="33">
        <f>SUM(I160:I163)</f>
        <v>160000</v>
      </c>
      <c r="J159" s="33">
        <f>SUM(J160:J163)</f>
        <v>160000</v>
      </c>
      <c r="K159" s="33"/>
      <c r="L159" s="33">
        <f aca="true" t="shared" si="55" ref="L159:AJ159">SUM(L160:L163)</f>
        <v>0</v>
      </c>
      <c r="M159" s="33">
        <f t="shared" si="55"/>
        <v>0</v>
      </c>
      <c r="N159" s="33">
        <f t="shared" si="55"/>
        <v>0</v>
      </c>
      <c r="O159" s="33">
        <f t="shared" si="55"/>
        <v>0</v>
      </c>
      <c r="P159" s="33"/>
      <c r="Q159" s="33">
        <f t="shared" si="55"/>
        <v>0</v>
      </c>
      <c r="R159" s="33">
        <f t="shared" si="55"/>
        <v>0</v>
      </c>
      <c r="S159" s="33">
        <f t="shared" si="55"/>
        <v>0</v>
      </c>
      <c r="T159" s="33">
        <f t="shared" si="55"/>
        <v>0</v>
      </c>
      <c r="U159" s="33">
        <f t="shared" si="55"/>
        <v>0</v>
      </c>
      <c r="V159" s="33">
        <f t="shared" si="55"/>
        <v>0</v>
      </c>
      <c r="W159" s="33">
        <f t="shared" si="55"/>
        <v>0</v>
      </c>
      <c r="X159" s="33">
        <f t="shared" si="55"/>
        <v>500000</v>
      </c>
      <c r="Y159" s="33">
        <f t="shared" si="55"/>
        <v>500000</v>
      </c>
      <c r="Z159" s="33">
        <f t="shared" si="55"/>
        <v>0</v>
      </c>
      <c r="AA159" s="33">
        <f t="shared" si="55"/>
        <v>0</v>
      </c>
      <c r="AB159" s="33">
        <f t="shared" si="55"/>
        <v>0</v>
      </c>
      <c r="AC159" s="33">
        <f t="shared" si="55"/>
        <v>0</v>
      </c>
      <c r="AD159" s="33"/>
      <c r="AE159" s="33">
        <f t="shared" si="55"/>
        <v>0</v>
      </c>
      <c r="AF159" s="33">
        <f t="shared" si="55"/>
        <v>0</v>
      </c>
      <c r="AG159" s="33">
        <f t="shared" si="55"/>
        <v>800000</v>
      </c>
      <c r="AH159" s="33">
        <f t="shared" si="55"/>
        <v>400000</v>
      </c>
      <c r="AI159" s="33">
        <f t="shared" si="55"/>
        <v>0</v>
      </c>
      <c r="AJ159" s="33">
        <f t="shared" si="55"/>
        <v>400000</v>
      </c>
    </row>
    <row r="160" spans="1:36" s="20" customFormat="1" ht="26.25" customHeight="1">
      <c r="A160" s="35"/>
      <c r="B160" s="36" t="s">
        <v>175</v>
      </c>
      <c r="C160" s="37">
        <f t="shared" si="44"/>
        <v>500000</v>
      </c>
      <c r="D160" s="37">
        <f aca="true" t="shared" si="56" ref="D160:D191">J160+O160+T160+Y160+AC160+AH160</f>
        <v>500000</v>
      </c>
      <c r="E160" s="37">
        <f t="shared" si="50"/>
        <v>0</v>
      </c>
      <c r="F160" s="37">
        <f t="shared" si="48"/>
        <v>0</v>
      </c>
      <c r="G160" s="37">
        <f t="shared" si="46"/>
        <v>0</v>
      </c>
      <c r="H160" s="38" t="s">
        <v>34</v>
      </c>
      <c r="I160" s="37"/>
      <c r="J160" s="39"/>
      <c r="K160" s="39"/>
      <c r="L160" s="39"/>
      <c r="M160" s="39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>
        <v>500000</v>
      </c>
      <c r="Y160" s="37">
        <v>500000</v>
      </c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s="20" customFormat="1" ht="12.75" customHeight="1">
      <c r="A161" s="35"/>
      <c r="B161" s="36" t="s">
        <v>176</v>
      </c>
      <c r="C161" s="37">
        <f aca="true" t="shared" si="57" ref="C161:C192">I161+N161+S161+X161+AB161+AG161</f>
        <v>0</v>
      </c>
      <c r="D161" s="37">
        <f t="shared" si="56"/>
        <v>0</v>
      </c>
      <c r="E161" s="37">
        <f t="shared" si="50"/>
        <v>0</v>
      </c>
      <c r="F161" s="37">
        <f t="shared" si="48"/>
        <v>0</v>
      </c>
      <c r="G161" s="37">
        <f t="shared" si="46"/>
        <v>0</v>
      </c>
      <c r="H161" s="38" t="s">
        <v>103</v>
      </c>
      <c r="I161" s="37"/>
      <c r="J161" s="39"/>
      <c r="K161" s="39"/>
      <c r="L161" s="39"/>
      <c r="M161" s="39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 s="20" customFormat="1" ht="12.75" customHeight="1">
      <c r="A162" s="35"/>
      <c r="B162" s="36" t="s">
        <v>177</v>
      </c>
      <c r="C162" s="37">
        <f t="shared" si="57"/>
        <v>800000</v>
      </c>
      <c r="D162" s="37">
        <f t="shared" si="56"/>
        <v>400000</v>
      </c>
      <c r="E162" s="37">
        <f t="shared" si="50"/>
        <v>0</v>
      </c>
      <c r="F162" s="37">
        <f t="shared" si="48"/>
        <v>0</v>
      </c>
      <c r="G162" s="37">
        <f t="shared" si="46"/>
        <v>400000</v>
      </c>
      <c r="H162" s="38"/>
      <c r="I162" s="37"/>
      <c r="J162" s="39"/>
      <c r="K162" s="39"/>
      <c r="L162" s="39"/>
      <c r="M162" s="39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>
        <v>800000</v>
      </c>
      <c r="AH162" s="37">
        <v>400000</v>
      </c>
      <c r="AI162" s="37"/>
      <c r="AJ162" s="37">
        <v>400000</v>
      </c>
    </row>
    <row r="163" spans="1:36" s="20" customFormat="1" ht="12.75" customHeight="1">
      <c r="A163" s="35"/>
      <c r="B163" s="36" t="s">
        <v>178</v>
      </c>
      <c r="C163" s="37">
        <f t="shared" si="57"/>
        <v>160000</v>
      </c>
      <c r="D163" s="37">
        <f t="shared" si="56"/>
        <v>160000</v>
      </c>
      <c r="E163" s="37">
        <f t="shared" si="50"/>
        <v>0</v>
      </c>
      <c r="F163" s="37">
        <f t="shared" si="48"/>
        <v>0</v>
      </c>
      <c r="G163" s="37">
        <f aca="true" t="shared" si="58" ref="G163:G194">M163+R163+W163+AA163+AF163+AJ163</f>
        <v>0</v>
      </c>
      <c r="H163" s="38"/>
      <c r="I163" s="37">
        <v>160000</v>
      </c>
      <c r="J163" s="39">
        <v>160000</v>
      </c>
      <c r="K163" s="39"/>
      <c r="L163" s="39"/>
      <c r="M163" s="39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1:36" s="34" customFormat="1" ht="12.75" customHeight="1">
      <c r="A164" s="31" t="s">
        <v>173</v>
      </c>
      <c r="B164" s="43" t="s">
        <v>179</v>
      </c>
      <c r="C164" s="33">
        <f t="shared" si="57"/>
        <v>78000000</v>
      </c>
      <c r="D164" s="33">
        <f t="shared" si="56"/>
        <v>11700000</v>
      </c>
      <c r="E164" s="33">
        <f t="shared" si="50"/>
        <v>0</v>
      </c>
      <c r="F164" s="33">
        <f aca="true" t="shared" si="59" ref="F164:F195">L164+Q164+V164+Z164+AE164+AI164</f>
        <v>0</v>
      </c>
      <c r="G164" s="33">
        <f t="shared" si="58"/>
        <v>66300000</v>
      </c>
      <c r="H164" s="33">
        <f>SUM(H165:H169)</f>
        <v>0</v>
      </c>
      <c r="I164" s="33">
        <f>SUM(I165:I169)</f>
        <v>0</v>
      </c>
      <c r="J164" s="33">
        <f>SUM(J165:J169)</f>
        <v>0</v>
      </c>
      <c r="K164" s="33"/>
      <c r="L164" s="33">
        <f aca="true" t="shared" si="60" ref="L164:AJ164">SUM(L165:L169)</f>
        <v>0</v>
      </c>
      <c r="M164" s="33">
        <f t="shared" si="60"/>
        <v>0</v>
      </c>
      <c r="N164" s="33">
        <f t="shared" si="60"/>
        <v>0</v>
      </c>
      <c r="O164" s="33">
        <f t="shared" si="60"/>
        <v>0</v>
      </c>
      <c r="P164" s="33"/>
      <c r="Q164" s="33">
        <f t="shared" si="60"/>
        <v>0</v>
      </c>
      <c r="R164" s="33">
        <f t="shared" si="60"/>
        <v>0</v>
      </c>
      <c r="S164" s="33">
        <f t="shared" si="60"/>
        <v>2000000</v>
      </c>
      <c r="T164" s="33">
        <f t="shared" si="60"/>
        <v>300000</v>
      </c>
      <c r="U164" s="33">
        <f t="shared" si="60"/>
        <v>0</v>
      </c>
      <c r="V164" s="33">
        <f t="shared" si="60"/>
        <v>0</v>
      </c>
      <c r="W164" s="33">
        <f t="shared" si="60"/>
        <v>1700000</v>
      </c>
      <c r="X164" s="33">
        <f t="shared" si="60"/>
        <v>2000000</v>
      </c>
      <c r="Y164" s="33">
        <f t="shared" si="60"/>
        <v>300000</v>
      </c>
      <c r="Z164" s="33">
        <f t="shared" si="60"/>
        <v>0</v>
      </c>
      <c r="AA164" s="33">
        <f t="shared" si="60"/>
        <v>1700000</v>
      </c>
      <c r="AB164" s="33">
        <f t="shared" si="60"/>
        <v>25000000</v>
      </c>
      <c r="AC164" s="33">
        <f t="shared" si="60"/>
        <v>3750000</v>
      </c>
      <c r="AD164" s="33"/>
      <c r="AE164" s="33">
        <f t="shared" si="60"/>
        <v>0</v>
      </c>
      <c r="AF164" s="33">
        <f t="shared" si="60"/>
        <v>21250000</v>
      </c>
      <c r="AG164" s="33">
        <f t="shared" si="60"/>
        <v>49000000</v>
      </c>
      <c r="AH164" s="33">
        <f t="shared" si="60"/>
        <v>7350000</v>
      </c>
      <c r="AI164" s="33">
        <f t="shared" si="60"/>
        <v>0</v>
      </c>
      <c r="AJ164" s="33">
        <f t="shared" si="60"/>
        <v>41650000</v>
      </c>
    </row>
    <row r="165" spans="1:36" s="20" customFormat="1" ht="26.25" customHeight="1">
      <c r="A165" s="35"/>
      <c r="B165" s="36" t="s">
        <v>180</v>
      </c>
      <c r="C165" s="37">
        <f t="shared" si="57"/>
        <v>0</v>
      </c>
      <c r="D165" s="37">
        <f t="shared" si="56"/>
        <v>0</v>
      </c>
      <c r="E165" s="37">
        <f t="shared" si="50"/>
        <v>0</v>
      </c>
      <c r="F165" s="37">
        <f t="shared" si="59"/>
        <v>0</v>
      </c>
      <c r="G165" s="37">
        <f t="shared" si="58"/>
        <v>0</v>
      </c>
      <c r="H165" s="38" t="s">
        <v>103</v>
      </c>
      <c r="I165" s="37"/>
      <c r="J165" s="39"/>
      <c r="K165" s="39"/>
      <c r="L165" s="39"/>
      <c r="M165" s="39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1:36" s="20" customFormat="1" ht="36" customHeight="1">
      <c r="A166" s="35"/>
      <c r="B166" s="36" t="s">
        <v>181</v>
      </c>
      <c r="C166" s="37">
        <f t="shared" si="57"/>
        <v>2000000</v>
      </c>
      <c r="D166" s="37">
        <f t="shared" si="56"/>
        <v>300000</v>
      </c>
      <c r="E166" s="37">
        <f t="shared" si="50"/>
        <v>0</v>
      </c>
      <c r="F166" s="37">
        <f t="shared" si="59"/>
        <v>0</v>
      </c>
      <c r="G166" s="37">
        <f t="shared" si="58"/>
        <v>1700000</v>
      </c>
      <c r="H166" s="38" t="s">
        <v>103</v>
      </c>
      <c r="I166" s="37"/>
      <c r="J166" s="39"/>
      <c r="K166" s="39"/>
      <c r="L166" s="39"/>
      <c r="M166" s="39"/>
      <c r="N166" s="37"/>
      <c r="O166" s="37"/>
      <c r="P166" s="37"/>
      <c r="Q166" s="37"/>
      <c r="R166" s="37"/>
      <c r="S166" s="37">
        <v>2000000</v>
      </c>
      <c r="T166" s="37">
        <v>300000</v>
      </c>
      <c r="U166" s="37"/>
      <c r="V166" s="37"/>
      <c r="W166" s="37">
        <v>1700000</v>
      </c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1:36" s="20" customFormat="1" ht="27.75" customHeight="1">
      <c r="A167" s="35"/>
      <c r="B167" s="36" t="s">
        <v>182</v>
      </c>
      <c r="C167" s="37">
        <f t="shared" si="57"/>
        <v>35000000</v>
      </c>
      <c r="D167" s="37">
        <f t="shared" si="56"/>
        <v>5250000</v>
      </c>
      <c r="E167" s="37">
        <f t="shared" si="50"/>
        <v>0</v>
      </c>
      <c r="F167" s="37">
        <f t="shared" si="59"/>
        <v>0</v>
      </c>
      <c r="G167" s="37">
        <f t="shared" si="58"/>
        <v>29750000</v>
      </c>
      <c r="H167" s="38" t="s">
        <v>34</v>
      </c>
      <c r="I167" s="37"/>
      <c r="J167" s="39"/>
      <c r="K167" s="39"/>
      <c r="L167" s="39"/>
      <c r="M167" s="39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>
        <v>1000000</v>
      </c>
      <c r="Y167" s="37">
        <v>150000</v>
      </c>
      <c r="Z167" s="37"/>
      <c r="AA167" s="37">
        <v>850000</v>
      </c>
      <c r="AB167" s="37">
        <v>15000000</v>
      </c>
      <c r="AC167" s="37">
        <v>2250000</v>
      </c>
      <c r="AD167" s="37"/>
      <c r="AE167" s="37"/>
      <c r="AF167" s="37">
        <v>12750000</v>
      </c>
      <c r="AG167" s="37">
        <v>19000000</v>
      </c>
      <c r="AH167" s="37">
        <v>2850000</v>
      </c>
      <c r="AI167" s="37"/>
      <c r="AJ167" s="37">
        <v>16150000</v>
      </c>
    </row>
    <row r="168" spans="1:36" s="20" customFormat="1" ht="27" customHeight="1">
      <c r="A168" s="35"/>
      <c r="B168" s="36" t="s">
        <v>183</v>
      </c>
      <c r="C168" s="37">
        <f t="shared" si="57"/>
        <v>41000000</v>
      </c>
      <c r="D168" s="37">
        <f t="shared" si="56"/>
        <v>6150000</v>
      </c>
      <c r="E168" s="37">
        <f t="shared" si="50"/>
        <v>0</v>
      </c>
      <c r="F168" s="37">
        <f t="shared" si="59"/>
        <v>0</v>
      </c>
      <c r="G168" s="37">
        <f t="shared" si="58"/>
        <v>34850000</v>
      </c>
      <c r="H168" s="38"/>
      <c r="I168" s="37"/>
      <c r="J168" s="39"/>
      <c r="K168" s="39"/>
      <c r="L168" s="39"/>
      <c r="M168" s="39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>
        <v>1000000</v>
      </c>
      <c r="Y168" s="37">
        <v>150000</v>
      </c>
      <c r="Z168" s="37"/>
      <c r="AA168" s="37">
        <v>850000</v>
      </c>
      <c r="AB168" s="37">
        <v>10000000</v>
      </c>
      <c r="AC168" s="37">
        <v>1500000</v>
      </c>
      <c r="AD168" s="37"/>
      <c r="AE168" s="37"/>
      <c r="AF168" s="37">
        <v>8500000</v>
      </c>
      <c r="AG168" s="37">
        <v>30000000</v>
      </c>
      <c r="AH168" s="37">
        <v>4500000</v>
      </c>
      <c r="AI168" s="37"/>
      <c r="AJ168" s="37">
        <v>25500000</v>
      </c>
    </row>
    <row r="169" spans="1:36" s="20" customFormat="1" ht="13.5" customHeight="1">
      <c r="A169" s="35"/>
      <c r="B169" s="36"/>
      <c r="C169" s="37">
        <f t="shared" si="57"/>
        <v>0</v>
      </c>
      <c r="D169" s="37">
        <f t="shared" si="56"/>
        <v>0</v>
      </c>
      <c r="E169" s="37">
        <f t="shared" si="50"/>
        <v>0</v>
      </c>
      <c r="F169" s="37">
        <f t="shared" si="59"/>
        <v>0</v>
      </c>
      <c r="G169" s="37">
        <f t="shared" si="58"/>
        <v>0</v>
      </c>
      <c r="H169" s="38"/>
      <c r="I169" s="37"/>
      <c r="J169" s="39"/>
      <c r="K169" s="39"/>
      <c r="L169" s="39"/>
      <c r="M169" s="39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1:36" s="20" customFormat="1" ht="12.75" customHeight="1">
      <c r="A170" s="40" t="s">
        <v>184</v>
      </c>
      <c r="B170" s="41" t="s">
        <v>185</v>
      </c>
      <c r="C170" s="42">
        <f t="shared" si="57"/>
        <v>55132000</v>
      </c>
      <c r="D170" s="42">
        <f t="shared" si="56"/>
        <v>9832000</v>
      </c>
      <c r="E170" s="42">
        <f t="shared" si="50"/>
        <v>25000000</v>
      </c>
      <c r="F170" s="42">
        <f t="shared" si="59"/>
        <v>18500000</v>
      </c>
      <c r="G170" s="42">
        <f t="shared" si="58"/>
        <v>1800000</v>
      </c>
      <c r="H170" s="42">
        <f aca="true" t="shared" si="61" ref="H170:AJ170">H171+H174+H178+H181+H184+H187+H191+H195+H198+H202</f>
        <v>0</v>
      </c>
      <c r="I170" s="42">
        <f t="shared" si="61"/>
        <v>6132000</v>
      </c>
      <c r="J170" s="42">
        <f t="shared" si="61"/>
        <v>5832000</v>
      </c>
      <c r="K170" s="42">
        <f t="shared" si="61"/>
        <v>0</v>
      </c>
      <c r="L170" s="42">
        <f t="shared" si="61"/>
        <v>0</v>
      </c>
      <c r="M170" s="42">
        <f t="shared" si="61"/>
        <v>300000</v>
      </c>
      <c r="N170" s="42">
        <f t="shared" si="61"/>
        <v>2500000</v>
      </c>
      <c r="O170" s="42">
        <f>O171+O174+O178+O181+O184+O187+O191+O195+O198+O202</f>
        <v>500000</v>
      </c>
      <c r="P170" s="42"/>
      <c r="Q170" s="42">
        <f>Q171+Q174+Q178+Q181+Q184+Q187+Q191+Q195+Q198+Q202</f>
        <v>2000000</v>
      </c>
      <c r="R170" s="42">
        <f>R171+R174+R178+R181+R184+R187+R191+R195+R198+R202</f>
        <v>0</v>
      </c>
      <c r="S170" s="42">
        <f t="shared" si="61"/>
        <v>700000</v>
      </c>
      <c r="T170" s="42">
        <f t="shared" si="61"/>
        <v>700000</v>
      </c>
      <c r="U170" s="42">
        <f t="shared" si="61"/>
        <v>0</v>
      </c>
      <c r="V170" s="42">
        <f t="shared" si="61"/>
        <v>0</v>
      </c>
      <c r="W170" s="42">
        <f t="shared" si="61"/>
        <v>0</v>
      </c>
      <c r="X170" s="42">
        <f t="shared" si="61"/>
        <v>3300000</v>
      </c>
      <c r="Y170" s="42">
        <f t="shared" si="61"/>
        <v>300000</v>
      </c>
      <c r="Z170" s="42">
        <f t="shared" si="61"/>
        <v>1500000</v>
      </c>
      <c r="AA170" s="42">
        <f t="shared" si="61"/>
        <v>1500000</v>
      </c>
      <c r="AB170" s="42">
        <f t="shared" si="61"/>
        <v>27500000</v>
      </c>
      <c r="AC170" s="42">
        <f t="shared" si="61"/>
        <v>2500000</v>
      </c>
      <c r="AD170" s="42">
        <f t="shared" si="61"/>
        <v>25000000</v>
      </c>
      <c r="AE170" s="42">
        <f t="shared" si="61"/>
        <v>0</v>
      </c>
      <c r="AF170" s="42">
        <f t="shared" si="61"/>
        <v>0</v>
      </c>
      <c r="AG170" s="42">
        <f t="shared" si="61"/>
        <v>15000000</v>
      </c>
      <c r="AH170" s="42">
        <f t="shared" si="61"/>
        <v>0</v>
      </c>
      <c r="AI170" s="42">
        <f t="shared" si="61"/>
        <v>15000000</v>
      </c>
      <c r="AJ170" s="42">
        <f t="shared" si="61"/>
        <v>0</v>
      </c>
    </row>
    <row r="171" spans="1:36" s="34" customFormat="1" ht="12.75" customHeight="1">
      <c r="A171" s="31" t="s">
        <v>186</v>
      </c>
      <c r="B171" s="43" t="s">
        <v>187</v>
      </c>
      <c r="C171" s="33">
        <f t="shared" si="57"/>
        <v>1930000</v>
      </c>
      <c r="D171" s="33">
        <f t="shared" si="56"/>
        <v>1630000</v>
      </c>
      <c r="E171" s="33">
        <f t="shared" si="50"/>
        <v>0</v>
      </c>
      <c r="F171" s="33">
        <f t="shared" si="59"/>
        <v>0</v>
      </c>
      <c r="G171" s="33">
        <f t="shared" si="58"/>
        <v>300000</v>
      </c>
      <c r="H171" s="33">
        <f>SUM(H172:H173)</f>
        <v>0</v>
      </c>
      <c r="I171" s="33">
        <f>SUM(I172:I173)</f>
        <v>1930000</v>
      </c>
      <c r="J171" s="33">
        <f>SUM(J172:J173)</f>
        <v>1630000</v>
      </c>
      <c r="K171" s="33"/>
      <c r="L171" s="33">
        <f aca="true" t="shared" si="62" ref="L171:AJ171">SUM(L172:L173)</f>
        <v>0</v>
      </c>
      <c r="M171" s="33">
        <f t="shared" si="62"/>
        <v>300000</v>
      </c>
      <c r="N171" s="33">
        <f t="shared" si="62"/>
        <v>0</v>
      </c>
      <c r="O171" s="33">
        <f t="shared" si="62"/>
        <v>0</v>
      </c>
      <c r="P171" s="33"/>
      <c r="Q171" s="33">
        <f t="shared" si="62"/>
        <v>0</v>
      </c>
      <c r="R171" s="33">
        <f t="shared" si="62"/>
        <v>0</v>
      </c>
      <c r="S171" s="33">
        <f t="shared" si="62"/>
        <v>0</v>
      </c>
      <c r="T171" s="33">
        <f t="shared" si="62"/>
        <v>0</v>
      </c>
      <c r="U171" s="33">
        <f t="shared" si="62"/>
        <v>0</v>
      </c>
      <c r="V171" s="33">
        <f t="shared" si="62"/>
        <v>0</v>
      </c>
      <c r="W171" s="33">
        <f t="shared" si="62"/>
        <v>0</v>
      </c>
      <c r="X171" s="33">
        <f t="shared" si="62"/>
        <v>0</v>
      </c>
      <c r="Y171" s="33">
        <f t="shared" si="62"/>
        <v>0</v>
      </c>
      <c r="Z171" s="33">
        <f t="shared" si="62"/>
        <v>0</v>
      </c>
      <c r="AA171" s="33">
        <f t="shared" si="62"/>
        <v>0</v>
      </c>
      <c r="AB171" s="33">
        <f t="shared" si="62"/>
        <v>0</v>
      </c>
      <c r="AC171" s="33">
        <f t="shared" si="62"/>
        <v>0</v>
      </c>
      <c r="AD171" s="33"/>
      <c r="AE171" s="33">
        <f t="shared" si="62"/>
        <v>0</v>
      </c>
      <c r="AF171" s="33">
        <f t="shared" si="62"/>
        <v>0</v>
      </c>
      <c r="AG171" s="33">
        <f t="shared" si="62"/>
        <v>0</v>
      </c>
      <c r="AH171" s="33">
        <f t="shared" si="62"/>
        <v>0</v>
      </c>
      <c r="AI171" s="33">
        <f t="shared" si="62"/>
        <v>0</v>
      </c>
      <c r="AJ171" s="33">
        <f t="shared" si="62"/>
        <v>0</v>
      </c>
    </row>
    <row r="172" spans="1:36" s="20" customFormat="1" ht="12.75" customHeight="1">
      <c r="A172" s="35"/>
      <c r="B172" s="36" t="s">
        <v>188</v>
      </c>
      <c r="C172" s="37">
        <f t="shared" si="57"/>
        <v>1930000</v>
      </c>
      <c r="D172" s="37">
        <f t="shared" si="56"/>
        <v>1630000</v>
      </c>
      <c r="E172" s="37">
        <f t="shared" si="50"/>
        <v>0</v>
      </c>
      <c r="F172" s="37">
        <f t="shared" si="59"/>
        <v>0</v>
      </c>
      <c r="G172" s="37">
        <f t="shared" si="58"/>
        <v>300000</v>
      </c>
      <c r="H172" s="38"/>
      <c r="I172" s="37">
        <v>1930000</v>
      </c>
      <c r="J172" s="39">
        <v>1630000</v>
      </c>
      <c r="K172" s="39"/>
      <c r="L172" s="39"/>
      <c r="M172" s="39">
        <v>300000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1:36" s="20" customFormat="1" ht="12.75" customHeight="1">
      <c r="A173" s="35"/>
      <c r="B173" s="36"/>
      <c r="C173" s="37">
        <f t="shared" si="57"/>
        <v>0</v>
      </c>
      <c r="D173" s="37">
        <f t="shared" si="56"/>
        <v>0</v>
      </c>
      <c r="E173" s="37">
        <f t="shared" si="50"/>
        <v>0</v>
      </c>
      <c r="F173" s="37">
        <f t="shared" si="59"/>
        <v>0</v>
      </c>
      <c r="G173" s="37">
        <f t="shared" si="58"/>
        <v>0</v>
      </c>
      <c r="H173" s="38"/>
      <c r="I173" s="37"/>
      <c r="J173" s="39"/>
      <c r="K173" s="39"/>
      <c r="L173" s="39"/>
      <c r="M173" s="39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1:36" s="34" customFormat="1" ht="12.75" customHeight="1">
      <c r="A174" s="31" t="s">
        <v>186</v>
      </c>
      <c r="B174" s="43" t="s">
        <v>189</v>
      </c>
      <c r="C174" s="33">
        <f t="shared" si="57"/>
        <v>3420000</v>
      </c>
      <c r="D174" s="33">
        <f t="shared" si="56"/>
        <v>420000</v>
      </c>
      <c r="E174" s="33">
        <f t="shared" si="50"/>
        <v>0</v>
      </c>
      <c r="F174" s="33">
        <f t="shared" si="59"/>
        <v>1500000</v>
      </c>
      <c r="G174" s="33">
        <f t="shared" si="58"/>
        <v>1500000</v>
      </c>
      <c r="H174" s="33"/>
      <c r="I174" s="33">
        <f>SUM(I175:I176)</f>
        <v>420000</v>
      </c>
      <c r="J174" s="33">
        <f>SUM(J175:J176)</f>
        <v>420000</v>
      </c>
      <c r="K174" s="33"/>
      <c r="L174" s="33">
        <f aca="true" t="shared" si="63" ref="L174:AJ174">SUM(L175:L176)</f>
        <v>0</v>
      </c>
      <c r="M174" s="33">
        <f t="shared" si="63"/>
        <v>0</v>
      </c>
      <c r="N174" s="33">
        <f t="shared" si="63"/>
        <v>0</v>
      </c>
      <c r="O174" s="33">
        <f t="shared" si="63"/>
        <v>0</v>
      </c>
      <c r="P174" s="33"/>
      <c r="Q174" s="33">
        <f t="shared" si="63"/>
        <v>0</v>
      </c>
      <c r="R174" s="33">
        <f t="shared" si="63"/>
        <v>0</v>
      </c>
      <c r="S174" s="33">
        <f t="shared" si="63"/>
        <v>0</v>
      </c>
      <c r="T174" s="33">
        <f t="shared" si="63"/>
        <v>0</v>
      </c>
      <c r="U174" s="33">
        <f t="shared" si="63"/>
        <v>0</v>
      </c>
      <c r="V174" s="33">
        <f t="shared" si="63"/>
        <v>0</v>
      </c>
      <c r="W174" s="33">
        <f t="shared" si="63"/>
        <v>0</v>
      </c>
      <c r="X174" s="33">
        <f t="shared" si="63"/>
        <v>3000000</v>
      </c>
      <c r="Y174" s="33">
        <f t="shared" si="63"/>
        <v>0</v>
      </c>
      <c r="Z174" s="33">
        <f t="shared" si="63"/>
        <v>1500000</v>
      </c>
      <c r="AA174" s="33">
        <f t="shared" si="63"/>
        <v>1500000</v>
      </c>
      <c r="AB174" s="33">
        <f t="shared" si="63"/>
        <v>0</v>
      </c>
      <c r="AC174" s="33">
        <f t="shared" si="63"/>
        <v>0</v>
      </c>
      <c r="AD174" s="33"/>
      <c r="AE174" s="33">
        <f t="shared" si="63"/>
        <v>0</v>
      </c>
      <c r="AF174" s="33">
        <f t="shared" si="63"/>
        <v>0</v>
      </c>
      <c r="AG174" s="33">
        <f t="shared" si="63"/>
        <v>0</v>
      </c>
      <c r="AH174" s="33">
        <f t="shared" si="63"/>
        <v>0</v>
      </c>
      <c r="AI174" s="33">
        <f t="shared" si="63"/>
        <v>0</v>
      </c>
      <c r="AJ174" s="33">
        <f t="shared" si="63"/>
        <v>0</v>
      </c>
    </row>
    <row r="175" spans="1:36" s="20" customFormat="1" ht="12.75" customHeight="1">
      <c r="A175" s="35"/>
      <c r="B175" s="58" t="s">
        <v>190</v>
      </c>
      <c r="C175" s="37">
        <f t="shared" si="57"/>
        <v>420000</v>
      </c>
      <c r="D175" s="37">
        <f t="shared" si="56"/>
        <v>420000</v>
      </c>
      <c r="E175" s="37">
        <f t="shared" si="50"/>
        <v>0</v>
      </c>
      <c r="F175" s="37">
        <f t="shared" si="59"/>
        <v>0</v>
      </c>
      <c r="G175" s="37">
        <f t="shared" si="58"/>
        <v>0</v>
      </c>
      <c r="H175" s="38"/>
      <c r="I175" s="37">
        <v>420000</v>
      </c>
      <c r="J175" s="39">
        <v>420000</v>
      </c>
      <c r="K175" s="39"/>
      <c r="L175" s="39"/>
      <c r="M175" s="39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s="20" customFormat="1" ht="12.75" customHeight="1">
      <c r="A176" s="35"/>
      <c r="B176" s="58" t="s">
        <v>191</v>
      </c>
      <c r="C176" s="37">
        <f t="shared" si="57"/>
        <v>3000000</v>
      </c>
      <c r="D176" s="37">
        <f t="shared" si="56"/>
        <v>0</v>
      </c>
      <c r="E176" s="37">
        <f t="shared" si="50"/>
        <v>0</v>
      </c>
      <c r="F176" s="37">
        <f t="shared" si="59"/>
        <v>1500000</v>
      </c>
      <c r="G176" s="37">
        <f t="shared" si="58"/>
        <v>1500000</v>
      </c>
      <c r="H176" s="38"/>
      <c r="I176" s="37"/>
      <c r="J176" s="39"/>
      <c r="K176" s="39"/>
      <c r="L176" s="39"/>
      <c r="M176" s="39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>
        <v>3000000</v>
      </c>
      <c r="Y176" s="37"/>
      <c r="Z176" s="37">
        <v>1500000</v>
      </c>
      <c r="AA176" s="37">
        <v>1500000</v>
      </c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1:36" s="20" customFormat="1" ht="12.75" customHeight="1">
      <c r="A177" s="35"/>
      <c r="B177" s="58"/>
      <c r="C177" s="37">
        <f t="shared" si="57"/>
        <v>0</v>
      </c>
      <c r="D177" s="37">
        <f t="shared" si="56"/>
        <v>0</v>
      </c>
      <c r="E177" s="37">
        <f t="shared" si="50"/>
        <v>0</v>
      </c>
      <c r="F177" s="37">
        <f t="shared" si="59"/>
        <v>0</v>
      </c>
      <c r="G177" s="37">
        <f t="shared" si="58"/>
        <v>0</v>
      </c>
      <c r="H177" s="38"/>
      <c r="I177" s="37"/>
      <c r="J177" s="39"/>
      <c r="K177" s="39"/>
      <c r="L177" s="39"/>
      <c r="M177" s="39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s="34" customFormat="1" ht="12.75" customHeight="1">
      <c r="A178" s="31" t="s">
        <v>186</v>
      </c>
      <c r="B178" s="43" t="s">
        <v>192</v>
      </c>
      <c r="C178" s="33">
        <f t="shared" si="57"/>
        <v>0</v>
      </c>
      <c r="D178" s="33">
        <f t="shared" si="56"/>
        <v>0</v>
      </c>
      <c r="E178" s="33">
        <f t="shared" si="50"/>
        <v>0</v>
      </c>
      <c r="F178" s="33">
        <f t="shared" si="59"/>
        <v>0</v>
      </c>
      <c r="G178" s="33">
        <f t="shared" si="58"/>
        <v>0</v>
      </c>
      <c r="H178" s="33"/>
      <c r="I178" s="33">
        <f>SUM(I179:I180)</f>
        <v>0</v>
      </c>
      <c r="J178" s="33">
        <f>SUM(J179:J180)</f>
        <v>0</v>
      </c>
      <c r="K178" s="33"/>
      <c r="L178" s="33">
        <f aca="true" t="shared" si="64" ref="L178:AJ178">SUM(L179:L180)</f>
        <v>0</v>
      </c>
      <c r="M178" s="33">
        <f t="shared" si="64"/>
        <v>0</v>
      </c>
      <c r="N178" s="33">
        <f t="shared" si="64"/>
        <v>0</v>
      </c>
      <c r="O178" s="33">
        <f t="shared" si="64"/>
        <v>0</v>
      </c>
      <c r="P178" s="33"/>
      <c r="Q178" s="33">
        <f t="shared" si="64"/>
        <v>0</v>
      </c>
      <c r="R178" s="33">
        <f t="shared" si="64"/>
        <v>0</v>
      </c>
      <c r="S178" s="33">
        <f t="shared" si="64"/>
        <v>0</v>
      </c>
      <c r="T178" s="33">
        <f t="shared" si="64"/>
        <v>0</v>
      </c>
      <c r="U178" s="33">
        <f t="shared" si="64"/>
        <v>0</v>
      </c>
      <c r="V178" s="33">
        <f t="shared" si="64"/>
        <v>0</v>
      </c>
      <c r="W178" s="33">
        <f t="shared" si="64"/>
        <v>0</v>
      </c>
      <c r="X178" s="33">
        <f t="shared" si="64"/>
        <v>0</v>
      </c>
      <c r="Y178" s="33">
        <f t="shared" si="64"/>
        <v>0</v>
      </c>
      <c r="Z178" s="33">
        <f t="shared" si="64"/>
        <v>0</v>
      </c>
      <c r="AA178" s="33">
        <f t="shared" si="64"/>
        <v>0</v>
      </c>
      <c r="AB178" s="33">
        <f t="shared" si="64"/>
        <v>0</v>
      </c>
      <c r="AC178" s="33">
        <f t="shared" si="64"/>
        <v>0</v>
      </c>
      <c r="AD178" s="33"/>
      <c r="AE178" s="33">
        <f t="shared" si="64"/>
        <v>0</v>
      </c>
      <c r="AF178" s="33">
        <f t="shared" si="64"/>
        <v>0</v>
      </c>
      <c r="AG178" s="33">
        <f t="shared" si="64"/>
        <v>0</v>
      </c>
      <c r="AH178" s="33">
        <f t="shared" si="64"/>
        <v>0</v>
      </c>
      <c r="AI178" s="33">
        <f t="shared" si="64"/>
        <v>0</v>
      </c>
      <c r="AJ178" s="33">
        <f t="shared" si="64"/>
        <v>0</v>
      </c>
    </row>
    <row r="179" spans="1:36" s="20" customFormat="1" ht="12.75" customHeight="1">
      <c r="A179" s="35"/>
      <c r="B179" s="36" t="s">
        <v>193</v>
      </c>
      <c r="C179" s="37">
        <f t="shared" si="57"/>
        <v>0</v>
      </c>
      <c r="D179" s="37">
        <f t="shared" si="56"/>
        <v>0</v>
      </c>
      <c r="E179" s="37">
        <f t="shared" si="50"/>
        <v>0</v>
      </c>
      <c r="F179" s="37">
        <f t="shared" si="59"/>
        <v>0</v>
      </c>
      <c r="G179" s="37">
        <f t="shared" si="58"/>
        <v>0</v>
      </c>
      <c r="H179" s="38" t="s">
        <v>103</v>
      </c>
      <c r="I179" s="37"/>
      <c r="J179" s="39"/>
      <c r="K179" s="39"/>
      <c r="L179" s="39"/>
      <c r="M179" s="39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s="20" customFormat="1" ht="12.75" customHeight="1">
      <c r="A180" s="35"/>
      <c r="B180" s="36"/>
      <c r="C180" s="37">
        <f t="shared" si="57"/>
        <v>0</v>
      </c>
      <c r="D180" s="37">
        <f t="shared" si="56"/>
        <v>0</v>
      </c>
      <c r="E180" s="37">
        <f t="shared" si="50"/>
        <v>0</v>
      </c>
      <c r="F180" s="37">
        <f t="shared" si="59"/>
        <v>0</v>
      </c>
      <c r="G180" s="37">
        <f t="shared" si="58"/>
        <v>0</v>
      </c>
      <c r="H180" s="38"/>
      <c r="I180" s="37"/>
      <c r="J180" s="39"/>
      <c r="K180" s="39"/>
      <c r="L180" s="39"/>
      <c r="M180" s="39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:36" s="34" customFormat="1" ht="12.75" customHeight="1">
      <c r="A181" s="31" t="s">
        <v>186</v>
      </c>
      <c r="B181" s="43" t="s">
        <v>194</v>
      </c>
      <c r="C181" s="33">
        <f t="shared" si="57"/>
        <v>220000</v>
      </c>
      <c r="D181" s="33">
        <f t="shared" si="56"/>
        <v>220000</v>
      </c>
      <c r="E181" s="33">
        <f t="shared" si="50"/>
        <v>0</v>
      </c>
      <c r="F181" s="33">
        <f t="shared" si="59"/>
        <v>0</v>
      </c>
      <c r="G181" s="33">
        <f t="shared" si="58"/>
        <v>0</v>
      </c>
      <c r="H181" s="33"/>
      <c r="I181" s="33">
        <f>SUM(I182:I183)</f>
        <v>120000</v>
      </c>
      <c r="J181" s="33">
        <f>SUM(J182:J183)</f>
        <v>120000</v>
      </c>
      <c r="K181" s="33"/>
      <c r="L181" s="33">
        <f aca="true" t="shared" si="65" ref="L181:AJ181">SUM(L182:L183)</f>
        <v>0</v>
      </c>
      <c r="M181" s="33">
        <f t="shared" si="65"/>
        <v>0</v>
      </c>
      <c r="N181" s="33">
        <f t="shared" si="65"/>
        <v>0</v>
      </c>
      <c r="O181" s="33">
        <f t="shared" si="65"/>
        <v>0</v>
      </c>
      <c r="P181" s="33"/>
      <c r="Q181" s="33">
        <f t="shared" si="65"/>
        <v>0</v>
      </c>
      <c r="R181" s="33">
        <f t="shared" si="65"/>
        <v>0</v>
      </c>
      <c r="S181" s="33">
        <f t="shared" si="65"/>
        <v>100000</v>
      </c>
      <c r="T181" s="33">
        <f t="shared" si="65"/>
        <v>100000</v>
      </c>
      <c r="U181" s="33">
        <f t="shared" si="65"/>
        <v>0</v>
      </c>
      <c r="V181" s="33">
        <f t="shared" si="65"/>
        <v>0</v>
      </c>
      <c r="W181" s="33">
        <f t="shared" si="65"/>
        <v>0</v>
      </c>
      <c r="X181" s="33">
        <f t="shared" si="65"/>
        <v>0</v>
      </c>
      <c r="Y181" s="33">
        <f t="shared" si="65"/>
        <v>0</v>
      </c>
      <c r="Z181" s="33">
        <f t="shared" si="65"/>
        <v>0</v>
      </c>
      <c r="AA181" s="33">
        <f t="shared" si="65"/>
        <v>0</v>
      </c>
      <c r="AB181" s="33">
        <f t="shared" si="65"/>
        <v>0</v>
      </c>
      <c r="AC181" s="33">
        <f t="shared" si="65"/>
        <v>0</v>
      </c>
      <c r="AD181" s="33"/>
      <c r="AE181" s="33">
        <f t="shared" si="65"/>
        <v>0</v>
      </c>
      <c r="AF181" s="33">
        <f t="shared" si="65"/>
        <v>0</v>
      </c>
      <c r="AG181" s="33">
        <f t="shared" si="65"/>
        <v>0</v>
      </c>
      <c r="AH181" s="33">
        <f t="shared" si="65"/>
        <v>0</v>
      </c>
      <c r="AI181" s="33">
        <f t="shared" si="65"/>
        <v>0</v>
      </c>
      <c r="AJ181" s="33">
        <f t="shared" si="65"/>
        <v>0</v>
      </c>
    </row>
    <row r="182" spans="1:36" s="20" customFormat="1" ht="12.75" customHeight="1">
      <c r="A182" s="35"/>
      <c r="B182" s="36" t="s">
        <v>195</v>
      </c>
      <c r="C182" s="37">
        <f t="shared" si="57"/>
        <v>220000</v>
      </c>
      <c r="D182" s="37">
        <f t="shared" si="56"/>
        <v>220000</v>
      </c>
      <c r="E182" s="37">
        <f t="shared" si="50"/>
        <v>0</v>
      </c>
      <c r="F182" s="37">
        <f t="shared" si="59"/>
        <v>0</v>
      </c>
      <c r="G182" s="37">
        <f t="shared" si="58"/>
        <v>0</v>
      </c>
      <c r="H182" s="38"/>
      <c r="I182" s="37">
        <v>120000</v>
      </c>
      <c r="J182" s="39">
        <v>120000</v>
      </c>
      <c r="K182" s="39"/>
      <c r="L182" s="39"/>
      <c r="M182" s="39"/>
      <c r="N182" s="37"/>
      <c r="O182" s="37"/>
      <c r="P182" s="37"/>
      <c r="Q182" s="37"/>
      <c r="R182" s="37"/>
      <c r="S182" s="37">
        <v>100000</v>
      </c>
      <c r="T182" s="37">
        <v>100000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:36" s="20" customFormat="1" ht="12.75" customHeight="1">
      <c r="A183" s="35"/>
      <c r="B183" s="36"/>
      <c r="C183" s="37">
        <f t="shared" si="57"/>
        <v>0</v>
      </c>
      <c r="D183" s="37">
        <f t="shared" si="56"/>
        <v>0</v>
      </c>
      <c r="E183" s="37">
        <f t="shared" si="50"/>
        <v>0</v>
      </c>
      <c r="F183" s="37">
        <f t="shared" si="59"/>
        <v>0</v>
      </c>
      <c r="G183" s="37">
        <f t="shared" si="58"/>
        <v>0</v>
      </c>
      <c r="H183" s="38"/>
      <c r="I183" s="37"/>
      <c r="J183" s="39"/>
      <c r="K183" s="39"/>
      <c r="L183" s="39"/>
      <c r="M183" s="39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:36" s="34" customFormat="1" ht="12.75" customHeight="1">
      <c r="A184" s="31" t="s">
        <v>186</v>
      </c>
      <c r="B184" s="43" t="s">
        <v>196</v>
      </c>
      <c r="C184" s="33">
        <f t="shared" si="57"/>
        <v>130000</v>
      </c>
      <c r="D184" s="33">
        <f t="shared" si="56"/>
        <v>130000</v>
      </c>
      <c r="E184" s="33">
        <f t="shared" si="50"/>
        <v>0</v>
      </c>
      <c r="F184" s="33">
        <f t="shared" si="59"/>
        <v>0</v>
      </c>
      <c r="G184" s="33">
        <f t="shared" si="58"/>
        <v>0</v>
      </c>
      <c r="H184" s="59"/>
      <c r="I184" s="33">
        <f>SUM(I185:I186)</f>
        <v>30000</v>
      </c>
      <c r="J184" s="33">
        <f>SUM(J185:J186)</f>
        <v>30000</v>
      </c>
      <c r="K184" s="33"/>
      <c r="L184" s="33">
        <f aca="true" t="shared" si="66" ref="L184:AJ184">SUM(L185:L186)</f>
        <v>0</v>
      </c>
      <c r="M184" s="33">
        <f t="shared" si="66"/>
        <v>0</v>
      </c>
      <c r="N184" s="33">
        <f t="shared" si="66"/>
        <v>0</v>
      </c>
      <c r="O184" s="33">
        <f t="shared" si="66"/>
        <v>0</v>
      </c>
      <c r="P184" s="33"/>
      <c r="Q184" s="33">
        <f t="shared" si="66"/>
        <v>0</v>
      </c>
      <c r="R184" s="33">
        <f t="shared" si="66"/>
        <v>0</v>
      </c>
      <c r="S184" s="33">
        <f t="shared" si="66"/>
        <v>100000</v>
      </c>
      <c r="T184" s="33">
        <f t="shared" si="66"/>
        <v>100000</v>
      </c>
      <c r="U184" s="33">
        <f t="shared" si="66"/>
        <v>0</v>
      </c>
      <c r="V184" s="33">
        <f t="shared" si="66"/>
        <v>0</v>
      </c>
      <c r="W184" s="33">
        <f t="shared" si="66"/>
        <v>0</v>
      </c>
      <c r="X184" s="33">
        <f t="shared" si="66"/>
        <v>0</v>
      </c>
      <c r="Y184" s="33">
        <f t="shared" si="66"/>
        <v>0</v>
      </c>
      <c r="Z184" s="33">
        <f t="shared" si="66"/>
        <v>0</v>
      </c>
      <c r="AA184" s="33">
        <f t="shared" si="66"/>
        <v>0</v>
      </c>
      <c r="AB184" s="33">
        <f t="shared" si="66"/>
        <v>0</v>
      </c>
      <c r="AC184" s="33">
        <f t="shared" si="66"/>
        <v>0</v>
      </c>
      <c r="AD184" s="33"/>
      <c r="AE184" s="33">
        <f t="shared" si="66"/>
        <v>0</v>
      </c>
      <c r="AF184" s="33">
        <f t="shared" si="66"/>
        <v>0</v>
      </c>
      <c r="AG184" s="33">
        <f t="shared" si="66"/>
        <v>0</v>
      </c>
      <c r="AH184" s="33">
        <f t="shared" si="66"/>
        <v>0</v>
      </c>
      <c r="AI184" s="33">
        <f t="shared" si="66"/>
        <v>0</v>
      </c>
      <c r="AJ184" s="33">
        <f t="shared" si="66"/>
        <v>0</v>
      </c>
    </row>
    <row r="185" spans="1:36" s="20" customFormat="1" ht="12.75" customHeight="1">
      <c r="A185" s="35"/>
      <c r="B185" s="58" t="s">
        <v>197</v>
      </c>
      <c r="C185" s="37">
        <f t="shared" si="57"/>
        <v>130000</v>
      </c>
      <c r="D185" s="37">
        <f t="shared" si="56"/>
        <v>130000</v>
      </c>
      <c r="E185" s="37">
        <f t="shared" si="50"/>
        <v>0</v>
      </c>
      <c r="F185" s="37">
        <f t="shared" si="59"/>
        <v>0</v>
      </c>
      <c r="G185" s="37">
        <f t="shared" si="58"/>
        <v>0</v>
      </c>
      <c r="H185" s="38" t="s">
        <v>103</v>
      </c>
      <c r="I185" s="37">
        <v>30000</v>
      </c>
      <c r="J185" s="39">
        <v>30000</v>
      </c>
      <c r="K185" s="39"/>
      <c r="L185" s="39"/>
      <c r="M185" s="39"/>
      <c r="N185" s="37"/>
      <c r="O185" s="37"/>
      <c r="P185" s="37"/>
      <c r="Q185" s="37"/>
      <c r="R185" s="37"/>
      <c r="S185" s="37">
        <v>100000</v>
      </c>
      <c r="T185" s="37">
        <v>100000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:36" s="20" customFormat="1" ht="12.75" customHeight="1">
      <c r="A186" s="35"/>
      <c r="B186" s="36"/>
      <c r="C186" s="37">
        <f t="shared" si="57"/>
        <v>0</v>
      </c>
      <c r="D186" s="37">
        <f t="shared" si="56"/>
        <v>0</v>
      </c>
      <c r="E186" s="37">
        <f t="shared" si="50"/>
        <v>0</v>
      </c>
      <c r="F186" s="37">
        <f t="shared" si="59"/>
        <v>0</v>
      </c>
      <c r="G186" s="37">
        <f t="shared" si="58"/>
        <v>0</v>
      </c>
      <c r="H186" s="38"/>
      <c r="I186" s="37"/>
      <c r="J186" s="39"/>
      <c r="K186" s="39"/>
      <c r="L186" s="39"/>
      <c r="M186" s="39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1:36" s="34" customFormat="1" ht="12.75" customHeight="1">
      <c r="A187" s="31" t="s">
        <v>198</v>
      </c>
      <c r="B187" s="43" t="s">
        <v>199</v>
      </c>
      <c r="C187" s="33">
        <f t="shared" si="57"/>
        <v>2400000</v>
      </c>
      <c r="D187" s="33">
        <f t="shared" si="56"/>
        <v>2400000</v>
      </c>
      <c r="E187" s="33">
        <f t="shared" si="50"/>
        <v>0</v>
      </c>
      <c r="F187" s="33">
        <f t="shared" si="59"/>
        <v>0</v>
      </c>
      <c r="G187" s="33">
        <f t="shared" si="58"/>
        <v>0</v>
      </c>
      <c r="H187" s="59"/>
      <c r="I187" s="33">
        <f>SUM(I188:I189)</f>
        <v>2100000</v>
      </c>
      <c r="J187" s="33">
        <f>SUM(J188:J189)</f>
        <v>2100000</v>
      </c>
      <c r="K187" s="33"/>
      <c r="L187" s="33">
        <f aca="true" t="shared" si="67" ref="L187:AF187">SUM(L188:L189)</f>
        <v>0</v>
      </c>
      <c r="M187" s="33">
        <f t="shared" si="67"/>
        <v>0</v>
      </c>
      <c r="N187" s="33">
        <f t="shared" si="67"/>
        <v>0</v>
      </c>
      <c r="O187" s="33">
        <f t="shared" si="67"/>
        <v>0</v>
      </c>
      <c r="P187" s="33"/>
      <c r="Q187" s="33">
        <f t="shared" si="67"/>
        <v>0</v>
      </c>
      <c r="R187" s="33">
        <f t="shared" si="67"/>
        <v>0</v>
      </c>
      <c r="S187" s="33">
        <f t="shared" si="67"/>
        <v>300000</v>
      </c>
      <c r="T187" s="33">
        <f t="shared" si="67"/>
        <v>300000</v>
      </c>
      <c r="U187" s="33">
        <f t="shared" si="67"/>
        <v>0</v>
      </c>
      <c r="V187" s="33">
        <f t="shared" si="67"/>
        <v>0</v>
      </c>
      <c r="W187" s="33">
        <f t="shared" si="67"/>
        <v>0</v>
      </c>
      <c r="X187" s="33">
        <f t="shared" si="67"/>
        <v>0</v>
      </c>
      <c r="Y187" s="33">
        <f t="shared" si="67"/>
        <v>0</v>
      </c>
      <c r="Z187" s="33">
        <f t="shared" si="67"/>
        <v>0</v>
      </c>
      <c r="AA187" s="33">
        <f t="shared" si="67"/>
        <v>0</v>
      </c>
      <c r="AB187" s="33">
        <f t="shared" si="67"/>
        <v>0</v>
      </c>
      <c r="AC187" s="33">
        <f t="shared" si="67"/>
        <v>0</v>
      </c>
      <c r="AD187" s="33"/>
      <c r="AE187" s="33">
        <f t="shared" si="67"/>
        <v>0</v>
      </c>
      <c r="AF187" s="33">
        <f t="shared" si="67"/>
        <v>0</v>
      </c>
      <c r="AG187" s="33">
        <f>SUM(AG188:AG189)</f>
        <v>0</v>
      </c>
      <c r="AH187" s="33">
        <f>SUM(AH188:AH189)</f>
        <v>0</v>
      </c>
      <c r="AI187" s="33">
        <f>SUM(AI188:AI189)</f>
        <v>0</v>
      </c>
      <c r="AJ187" s="33">
        <f>SUM(AJ188:AJ189)</f>
        <v>0</v>
      </c>
    </row>
    <row r="188" spans="1:36" s="20" customFormat="1" ht="12.75" customHeight="1">
      <c r="A188" s="35"/>
      <c r="B188" s="36" t="s">
        <v>200</v>
      </c>
      <c r="C188" s="37">
        <f t="shared" si="57"/>
        <v>1300000</v>
      </c>
      <c r="D188" s="37">
        <f t="shared" si="56"/>
        <v>1300000</v>
      </c>
      <c r="E188" s="37">
        <f t="shared" si="50"/>
        <v>0</v>
      </c>
      <c r="F188" s="37">
        <f t="shared" si="59"/>
        <v>0</v>
      </c>
      <c r="G188" s="37">
        <f t="shared" si="58"/>
        <v>0</v>
      </c>
      <c r="H188" s="38"/>
      <c r="I188" s="37">
        <v>1000000</v>
      </c>
      <c r="J188" s="39">
        <v>1000000</v>
      </c>
      <c r="K188" s="39"/>
      <c r="L188" s="39"/>
      <c r="M188" s="39"/>
      <c r="N188" s="37"/>
      <c r="O188" s="37"/>
      <c r="P188" s="37"/>
      <c r="Q188" s="37"/>
      <c r="R188" s="37"/>
      <c r="S188" s="37">
        <v>300000</v>
      </c>
      <c r="T188" s="37">
        <v>300000</v>
      </c>
      <c r="U188" s="37"/>
      <c r="V188" s="37">
        <v>0</v>
      </c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1:36" s="20" customFormat="1" ht="12.75" customHeight="1">
      <c r="A189" s="35"/>
      <c r="B189" s="36" t="s">
        <v>201</v>
      </c>
      <c r="C189" s="37">
        <f t="shared" si="57"/>
        <v>1100000</v>
      </c>
      <c r="D189" s="37">
        <f t="shared" si="56"/>
        <v>1100000</v>
      </c>
      <c r="E189" s="37">
        <f t="shared" si="50"/>
        <v>0</v>
      </c>
      <c r="F189" s="37">
        <f t="shared" si="59"/>
        <v>0</v>
      </c>
      <c r="G189" s="37">
        <f t="shared" si="58"/>
        <v>0</v>
      </c>
      <c r="H189" s="38"/>
      <c r="I189" s="37">
        <v>1100000</v>
      </c>
      <c r="J189" s="39">
        <v>1100000</v>
      </c>
      <c r="K189" s="39"/>
      <c r="L189" s="39"/>
      <c r="M189" s="39"/>
      <c r="N189" s="37"/>
      <c r="O189" s="37"/>
      <c r="P189" s="37"/>
      <c r="Q189" s="37"/>
      <c r="R189" s="37"/>
      <c r="S189" s="37">
        <v>0</v>
      </c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1:36" s="20" customFormat="1" ht="12.75" customHeight="1">
      <c r="A190" s="35"/>
      <c r="B190" s="36"/>
      <c r="C190" s="37">
        <f t="shared" si="57"/>
        <v>0</v>
      </c>
      <c r="D190" s="37">
        <f t="shared" si="56"/>
        <v>0</v>
      </c>
      <c r="E190" s="37">
        <f t="shared" si="50"/>
        <v>0</v>
      </c>
      <c r="F190" s="37">
        <f t="shared" si="59"/>
        <v>0</v>
      </c>
      <c r="G190" s="37">
        <f t="shared" si="58"/>
        <v>0</v>
      </c>
      <c r="H190" s="38"/>
      <c r="I190" s="37"/>
      <c r="J190" s="39"/>
      <c r="K190" s="39"/>
      <c r="L190" s="39"/>
      <c r="M190" s="39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1:36" s="34" customFormat="1" ht="12.75" customHeight="1">
      <c r="A191" s="31" t="s">
        <v>202</v>
      </c>
      <c r="B191" s="43" t="s">
        <v>203</v>
      </c>
      <c r="C191" s="33">
        <f t="shared" si="57"/>
        <v>882000</v>
      </c>
      <c r="D191" s="33">
        <f t="shared" si="56"/>
        <v>882000</v>
      </c>
      <c r="E191" s="33">
        <f t="shared" si="50"/>
        <v>0</v>
      </c>
      <c r="F191" s="33">
        <f t="shared" si="59"/>
        <v>0</v>
      </c>
      <c r="G191" s="33">
        <f t="shared" si="58"/>
        <v>0</v>
      </c>
      <c r="H191" s="59"/>
      <c r="I191" s="33">
        <f>SUM(I192:I194)</f>
        <v>582000</v>
      </c>
      <c r="J191" s="33">
        <f>SUM(J192:J194)</f>
        <v>582000</v>
      </c>
      <c r="K191" s="33"/>
      <c r="L191" s="33">
        <f aca="true" t="shared" si="68" ref="L191:AJ191">SUM(L192:L194)</f>
        <v>0</v>
      </c>
      <c r="M191" s="33">
        <f t="shared" si="68"/>
        <v>0</v>
      </c>
      <c r="N191" s="33">
        <f t="shared" si="68"/>
        <v>0</v>
      </c>
      <c r="O191" s="33">
        <f t="shared" si="68"/>
        <v>0</v>
      </c>
      <c r="P191" s="33"/>
      <c r="Q191" s="33">
        <f t="shared" si="68"/>
        <v>0</v>
      </c>
      <c r="R191" s="33">
        <f t="shared" si="68"/>
        <v>0</v>
      </c>
      <c r="S191" s="33">
        <f t="shared" si="68"/>
        <v>0</v>
      </c>
      <c r="T191" s="33">
        <f t="shared" si="68"/>
        <v>0</v>
      </c>
      <c r="U191" s="33">
        <f t="shared" si="68"/>
        <v>0</v>
      </c>
      <c r="V191" s="33">
        <f t="shared" si="68"/>
        <v>0</v>
      </c>
      <c r="W191" s="33">
        <f t="shared" si="68"/>
        <v>0</v>
      </c>
      <c r="X191" s="33">
        <f t="shared" si="68"/>
        <v>300000</v>
      </c>
      <c r="Y191" s="33">
        <f t="shared" si="68"/>
        <v>300000</v>
      </c>
      <c r="Z191" s="33">
        <f t="shared" si="68"/>
        <v>0</v>
      </c>
      <c r="AA191" s="33">
        <f t="shared" si="68"/>
        <v>0</v>
      </c>
      <c r="AB191" s="33">
        <f t="shared" si="68"/>
        <v>0</v>
      </c>
      <c r="AC191" s="33">
        <f t="shared" si="68"/>
        <v>0</v>
      </c>
      <c r="AD191" s="33"/>
      <c r="AE191" s="33">
        <f t="shared" si="68"/>
        <v>0</v>
      </c>
      <c r="AF191" s="33">
        <f t="shared" si="68"/>
        <v>0</v>
      </c>
      <c r="AG191" s="33">
        <f t="shared" si="68"/>
        <v>0</v>
      </c>
      <c r="AH191" s="33">
        <f t="shared" si="68"/>
        <v>0</v>
      </c>
      <c r="AI191" s="33">
        <f t="shared" si="68"/>
        <v>0</v>
      </c>
      <c r="AJ191" s="33">
        <f t="shared" si="68"/>
        <v>0</v>
      </c>
    </row>
    <row r="192" spans="1:36" s="20" customFormat="1" ht="12.75" customHeight="1">
      <c r="A192" s="35"/>
      <c r="B192" s="58" t="s">
        <v>204</v>
      </c>
      <c r="C192" s="37">
        <f t="shared" si="57"/>
        <v>0</v>
      </c>
      <c r="D192" s="37">
        <f aca="true" t="shared" si="69" ref="D192:D211">J192+O192+T192+Y192+AC192+AH192</f>
        <v>0</v>
      </c>
      <c r="E192" s="37">
        <f t="shared" si="50"/>
        <v>0</v>
      </c>
      <c r="F192" s="37">
        <f t="shared" si="59"/>
        <v>0</v>
      </c>
      <c r="G192" s="37">
        <f t="shared" si="58"/>
        <v>0</v>
      </c>
      <c r="H192" s="38" t="s">
        <v>103</v>
      </c>
      <c r="I192" s="37"/>
      <c r="J192" s="39"/>
      <c r="K192" s="39"/>
      <c r="L192" s="39"/>
      <c r="M192" s="39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1:36" s="20" customFormat="1" ht="12.75" customHeight="1">
      <c r="A193" s="35"/>
      <c r="B193" s="58" t="s">
        <v>205</v>
      </c>
      <c r="C193" s="37"/>
      <c r="D193" s="37">
        <f t="shared" si="69"/>
        <v>582000</v>
      </c>
      <c r="E193" s="37">
        <f t="shared" si="50"/>
        <v>0</v>
      </c>
      <c r="F193" s="37">
        <f t="shared" si="59"/>
        <v>0</v>
      </c>
      <c r="G193" s="37">
        <f t="shared" si="58"/>
        <v>0</v>
      </c>
      <c r="H193" s="38"/>
      <c r="I193" s="37">
        <v>582000</v>
      </c>
      <c r="J193" s="39">
        <v>582000</v>
      </c>
      <c r="K193" s="39"/>
      <c r="L193" s="39"/>
      <c r="M193" s="39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1:36" s="20" customFormat="1" ht="12" customHeight="1">
      <c r="A194" s="35"/>
      <c r="B194" s="36" t="s">
        <v>206</v>
      </c>
      <c r="C194" s="37">
        <f aca="true" t="shared" si="70" ref="C194:C211">I194+N194+S194+X194+AB194+AG194</f>
        <v>300000</v>
      </c>
      <c r="D194" s="37">
        <f t="shared" si="69"/>
        <v>300000</v>
      </c>
      <c r="E194" s="37">
        <f t="shared" si="50"/>
        <v>0</v>
      </c>
      <c r="F194" s="37">
        <f t="shared" si="59"/>
        <v>0</v>
      </c>
      <c r="G194" s="37">
        <f t="shared" si="58"/>
        <v>0</v>
      </c>
      <c r="H194" s="38"/>
      <c r="I194" s="37">
        <v>0</v>
      </c>
      <c r="J194" s="39"/>
      <c r="K194" s="39"/>
      <c r="L194" s="39"/>
      <c r="M194" s="39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>
        <v>300000</v>
      </c>
      <c r="Y194" s="37">
        <v>300000</v>
      </c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1:36" s="34" customFormat="1" ht="12.75" customHeight="1">
      <c r="A195" s="31" t="s">
        <v>202</v>
      </c>
      <c r="B195" s="43" t="s">
        <v>207</v>
      </c>
      <c r="C195" s="33">
        <f t="shared" si="70"/>
        <v>45900000</v>
      </c>
      <c r="D195" s="33">
        <f t="shared" si="69"/>
        <v>3900000</v>
      </c>
      <c r="E195" s="33">
        <f t="shared" si="50"/>
        <v>25000000</v>
      </c>
      <c r="F195" s="33">
        <f t="shared" si="59"/>
        <v>17000000</v>
      </c>
      <c r="G195" s="33">
        <f aca="true" t="shared" si="71" ref="G195:G211">M195+R195+W195+AA195+AF195+AJ195</f>
        <v>0</v>
      </c>
      <c r="H195" s="33"/>
      <c r="I195" s="33">
        <f>SUM(I196:I197)</f>
        <v>900000</v>
      </c>
      <c r="J195" s="33">
        <f>SUM(J196:J197)</f>
        <v>900000</v>
      </c>
      <c r="K195" s="33"/>
      <c r="L195" s="33">
        <f aca="true" t="shared" si="72" ref="L195:AJ195">SUM(L196:L197)</f>
        <v>0</v>
      </c>
      <c r="M195" s="33">
        <f t="shared" si="72"/>
        <v>0</v>
      </c>
      <c r="N195" s="33">
        <f t="shared" si="72"/>
        <v>2500000</v>
      </c>
      <c r="O195" s="33">
        <f t="shared" si="72"/>
        <v>500000</v>
      </c>
      <c r="P195" s="33"/>
      <c r="Q195" s="33">
        <f t="shared" si="72"/>
        <v>2000000</v>
      </c>
      <c r="R195" s="33">
        <f t="shared" si="72"/>
        <v>0</v>
      </c>
      <c r="S195" s="33">
        <f t="shared" si="72"/>
        <v>0</v>
      </c>
      <c r="T195" s="33">
        <f t="shared" si="72"/>
        <v>0</v>
      </c>
      <c r="U195" s="33">
        <f t="shared" si="72"/>
        <v>0</v>
      </c>
      <c r="V195" s="33">
        <f t="shared" si="72"/>
        <v>0</v>
      </c>
      <c r="W195" s="33">
        <f t="shared" si="72"/>
        <v>0</v>
      </c>
      <c r="X195" s="33">
        <f t="shared" si="72"/>
        <v>0</v>
      </c>
      <c r="Y195" s="33">
        <f t="shared" si="72"/>
        <v>0</v>
      </c>
      <c r="Z195" s="33">
        <f t="shared" si="72"/>
        <v>0</v>
      </c>
      <c r="AA195" s="33">
        <f t="shared" si="72"/>
        <v>0</v>
      </c>
      <c r="AB195" s="33">
        <f t="shared" si="72"/>
        <v>27500000</v>
      </c>
      <c r="AC195" s="33">
        <f t="shared" si="72"/>
        <v>2500000</v>
      </c>
      <c r="AD195" s="33">
        <f t="shared" si="72"/>
        <v>25000000</v>
      </c>
      <c r="AE195" s="33">
        <f t="shared" si="72"/>
        <v>0</v>
      </c>
      <c r="AF195" s="33">
        <f t="shared" si="72"/>
        <v>0</v>
      </c>
      <c r="AG195" s="33">
        <f t="shared" si="72"/>
        <v>15000000</v>
      </c>
      <c r="AH195" s="33">
        <f t="shared" si="72"/>
        <v>0</v>
      </c>
      <c r="AI195" s="33">
        <f t="shared" si="72"/>
        <v>15000000</v>
      </c>
      <c r="AJ195" s="33">
        <f t="shared" si="72"/>
        <v>0</v>
      </c>
    </row>
    <row r="196" spans="1:36" s="20" customFormat="1" ht="24.75" customHeight="1">
      <c r="A196" s="35"/>
      <c r="B196" s="36" t="s">
        <v>208</v>
      </c>
      <c r="C196" s="37">
        <f t="shared" si="70"/>
        <v>45900000</v>
      </c>
      <c r="D196" s="37">
        <f t="shared" si="69"/>
        <v>3900000</v>
      </c>
      <c r="E196" s="37">
        <f t="shared" si="50"/>
        <v>25000000</v>
      </c>
      <c r="F196" s="37">
        <f aca="true" t="shared" si="73" ref="F196:F211">L196+Q196+V196+Z196+AE196+AI196</f>
        <v>17000000</v>
      </c>
      <c r="G196" s="37">
        <f t="shared" si="71"/>
        <v>0</v>
      </c>
      <c r="H196" s="38" t="s">
        <v>108</v>
      </c>
      <c r="I196" s="37">
        <v>900000</v>
      </c>
      <c r="J196" s="39">
        <v>900000</v>
      </c>
      <c r="K196" s="39"/>
      <c r="L196" s="39"/>
      <c r="M196" s="39"/>
      <c r="N196" s="37">
        <v>2500000</v>
      </c>
      <c r="O196" s="37">
        <v>500000</v>
      </c>
      <c r="P196" s="37"/>
      <c r="Q196" s="37">
        <v>2000000</v>
      </c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>
        <v>27500000</v>
      </c>
      <c r="AC196" s="37">
        <v>2500000</v>
      </c>
      <c r="AD196" s="37">
        <v>25000000</v>
      </c>
      <c r="AE196" s="37"/>
      <c r="AF196" s="37"/>
      <c r="AG196" s="37">
        <v>15000000</v>
      </c>
      <c r="AH196" s="37"/>
      <c r="AI196" s="37">
        <v>15000000</v>
      </c>
      <c r="AJ196" s="37"/>
    </row>
    <row r="197" spans="1:36" s="20" customFormat="1" ht="12.75" customHeight="1">
      <c r="A197" s="35"/>
      <c r="B197" s="36" t="s">
        <v>200</v>
      </c>
      <c r="C197" s="37">
        <f t="shared" si="70"/>
        <v>0</v>
      </c>
      <c r="D197" s="37">
        <f t="shared" si="69"/>
        <v>0</v>
      </c>
      <c r="E197" s="37">
        <f t="shared" si="50"/>
        <v>0</v>
      </c>
      <c r="F197" s="37">
        <f t="shared" si="73"/>
        <v>0</v>
      </c>
      <c r="G197" s="37">
        <f t="shared" si="71"/>
        <v>0</v>
      </c>
      <c r="H197" s="38"/>
      <c r="I197" s="37"/>
      <c r="J197" s="39">
        <v>0</v>
      </c>
      <c r="K197" s="39"/>
      <c r="L197" s="39"/>
      <c r="M197" s="39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1:36" s="34" customFormat="1" ht="12.75" customHeight="1">
      <c r="A198" s="31" t="s">
        <v>202</v>
      </c>
      <c r="B198" s="43" t="s">
        <v>209</v>
      </c>
      <c r="C198" s="33">
        <f t="shared" si="70"/>
        <v>250000</v>
      </c>
      <c r="D198" s="33">
        <f t="shared" si="69"/>
        <v>250000</v>
      </c>
      <c r="E198" s="33">
        <f t="shared" si="50"/>
        <v>0</v>
      </c>
      <c r="F198" s="33">
        <f t="shared" si="73"/>
        <v>0</v>
      </c>
      <c r="G198" s="33">
        <f t="shared" si="71"/>
        <v>0</v>
      </c>
      <c r="H198" s="33">
        <f>SUM(H199:H201)</f>
        <v>0</v>
      </c>
      <c r="I198" s="33">
        <f>SUM(I199:I201)</f>
        <v>50000</v>
      </c>
      <c r="J198" s="33">
        <f>SUM(J199:J201)</f>
        <v>50000</v>
      </c>
      <c r="K198" s="33"/>
      <c r="L198" s="33">
        <f aca="true" t="shared" si="74" ref="L198:AJ198">SUM(L199:L201)</f>
        <v>0</v>
      </c>
      <c r="M198" s="33">
        <f t="shared" si="74"/>
        <v>0</v>
      </c>
      <c r="N198" s="33">
        <f t="shared" si="74"/>
        <v>0</v>
      </c>
      <c r="O198" s="33">
        <f t="shared" si="74"/>
        <v>0</v>
      </c>
      <c r="P198" s="33"/>
      <c r="Q198" s="33">
        <f t="shared" si="74"/>
        <v>0</v>
      </c>
      <c r="R198" s="33">
        <f t="shared" si="74"/>
        <v>0</v>
      </c>
      <c r="S198" s="33">
        <f t="shared" si="74"/>
        <v>200000</v>
      </c>
      <c r="T198" s="33">
        <f t="shared" si="74"/>
        <v>200000</v>
      </c>
      <c r="U198" s="33">
        <f t="shared" si="74"/>
        <v>0</v>
      </c>
      <c r="V198" s="33">
        <f t="shared" si="74"/>
        <v>0</v>
      </c>
      <c r="W198" s="33">
        <f t="shared" si="74"/>
        <v>0</v>
      </c>
      <c r="X198" s="33">
        <f t="shared" si="74"/>
        <v>0</v>
      </c>
      <c r="Y198" s="33">
        <f t="shared" si="74"/>
        <v>0</v>
      </c>
      <c r="Z198" s="33">
        <f t="shared" si="74"/>
        <v>0</v>
      </c>
      <c r="AA198" s="33">
        <f t="shared" si="74"/>
        <v>0</v>
      </c>
      <c r="AB198" s="33">
        <f t="shared" si="74"/>
        <v>0</v>
      </c>
      <c r="AC198" s="33">
        <f t="shared" si="74"/>
        <v>0</v>
      </c>
      <c r="AD198" s="33"/>
      <c r="AE198" s="33">
        <f t="shared" si="74"/>
        <v>0</v>
      </c>
      <c r="AF198" s="33">
        <f t="shared" si="74"/>
        <v>0</v>
      </c>
      <c r="AG198" s="33">
        <f t="shared" si="74"/>
        <v>0</v>
      </c>
      <c r="AH198" s="33">
        <f t="shared" si="74"/>
        <v>0</v>
      </c>
      <c r="AI198" s="33">
        <f t="shared" si="74"/>
        <v>0</v>
      </c>
      <c r="AJ198" s="33">
        <f t="shared" si="74"/>
        <v>0</v>
      </c>
    </row>
    <row r="199" spans="1:36" s="20" customFormat="1" ht="12.75" customHeight="1">
      <c r="A199" s="35"/>
      <c r="B199" s="58" t="s">
        <v>208</v>
      </c>
      <c r="C199" s="37">
        <f t="shared" si="70"/>
        <v>0</v>
      </c>
      <c r="D199" s="37">
        <f t="shared" si="69"/>
        <v>0</v>
      </c>
      <c r="E199" s="37">
        <f t="shared" si="50"/>
        <v>0</v>
      </c>
      <c r="F199" s="37">
        <f t="shared" si="73"/>
        <v>0</v>
      </c>
      <c r="G199" s="37">
        <f t="shared" si="71"/>
        <v>0</v>
      </c>
      <c r="H199" s="38"/>
      <c r="I199" s="37"/>
      <c r="J199" s="39"/>
      <c r="K199" s="39"/>
      <c r="L199" s="39"/>
      <c r="M199" s="39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1:36" s="20" customFormat="1" ht="12.75" customHeight="1">
      <c r="A200" s="35"/>
      <c r="B200" s="58" t="s">
        <v>210</v>
      </c>
      <c r="C200" s="37">
        <f t="shared" si="70"/>
        <v>0</v>
      </c>
      <c r="D200" s="37">
        <f t="shared" si="69"/>
        <v>0</v>
      </c>
      <c r="E200" s="37">
        <f t="shared" si="50"/>
        <v>0</v>
      </c>
      <c r="F200" s="37">
        <f t="shared" si="73"/>
        <v>0</v>
      </c>
      <c r="G200" s="37">
        <f t="shared" si="71"/>
        <v>0</v>
      </c>
      <c r="H200" s="38"/>
      <c r="I200" s="37"/>
      <c r="J200" s="39"/>
      <c r="K200" s="39"/>
      <c r="L200" s="39"/>
      <c r="M200" s="39"/>
      <c r="N200" s="37">
        <v>0</v>
      </c>
      <c r="O200" s="37"/>
      <c r="P200" s="37"/>
      <c r="Q200" s="37"/>
      <c r="R200" s="37"/>
      <c r="S200" s="37">
        <v>0</v>
      </c>
      <c r="T200" s="37"/>
      <c r="U200" s="37"/>
      <c r="V200" s="37"/>
      <c r="W200" s="37"/>
      <c r="X200" s="37">
        <v>0</v>
      </c>
      <c r="Y200" s="37"/>
      <c r="Z200" s="37"/>
      <c r="AA200" s="37"/>
      <c r="AB200" s="37">
        <v>0</v>
      </c>
      <c r="AC200" s="37"/>
      <c r="AD200" s="37"/>
      <c r="AE200" s="37"/>
      <c r="AF200" s="37"/>
      <c r="AG200" s="37">
        <v>0</v>
      </c>
      <c r="AH200" s="37"/>
      <c r="AI200" s="37"/>
      <c r="AJ200" s="37"/>
    </row>
    <row r="201" spans="1:36" s="20" customFormat="1" ht="12.75" customHeight="1">
      <c r="A201" s="35"/>
      <c r="B201" s="36" t="s">
        <v>208</v>
      </c>
      <c r="C201" s="37">
        <f t="shared" si="70"/>
        <v>250000</v>
      </c>
      <c r="D201" s="37">
        <f t="shared" si="69"/>
        <v>250000</v>
      </c>
      <c r="E201" s="37">
        <f t="shared" si="50"/>
        <v>0</v>
      </c>
      <c r="F201" s="37">
        <f t="shared" si="73"/>
        <v>0</v>
      </c>
      <c r="G201" s="37">
        <f t="shared" si="71"/>
        <v>0</v>
      </c>
      <c r="H201" s="38"/>
      <c r="I201" s="37">
        <v>50000</v>
      </c>
      <c r="J201" s="39">
        <v>50000</v>
      </c>
      <c r="K201" s="39"/>
      <c r="L201" s="39"/>
      <c r="M201" s="39"/>
      <c r="N201" s="37"/>
      <c r="O201" s="37"/>
      <c r="P201" s="37"/>
      <c r="Q201" s="37"/>
      <c r="R201" s="37"/>
      <c r="S201" s="37">
        <v>200000</v>
      </c>
      <c r="T201" s="37">
        <v>200000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1:36" s="34" customFormat="1" ht="12.75" customHeight="1">
      <c r="A202" s="31" t="s">
        <v>202</v>
      </c>
      <c r="B202" s="43" t="s">
        <v>211</v>
      </c>
      <c r="C202" s="33">
        <f t="shared" si="70"/>
        <v>0</v>
      </c>
      <c r="D202" s="33">
        <f t="shared" si="69"/>
        <v>0</v>
      </c>
      <c r="E202" s="33">
        <f t="shared" si="50"/>
        <v>0</v>
      </c>
      <c r="F202" s="33">
        <f t="shared" si="73"/>
        <v>0</v>
      </c>
      <c r="G202" s="33">
        <f t="shared" si="71"/>
        <v>0</v>
      </c>
      <c r="H202" s="33">
        <f>SUM(H203:H203)</f>
        <v>0</v>
      </c>
      <c r="I202" s="33">
        <f>SUM(I203:I203)</f>
        <v>0</v>
      </c>
      <c r="J202" s="33">
        <f>SUM(J203:J203)</f>
        <v>0</v>
      </c>
      <c r="K202" s="33"/>
      <c r="L202" s="33">
        <f>SUM(L203:L203)</f>
        <v>0</v>
      </c>
      <c r="M202" s="33">
        <f>SUM(M203:M203)</f>
        <v>0</v>
      </c>
      <c r="N202" s="33">
        <f>SUM(N203:N203)</f>
        <v>0</v>
      </c>
      <c r="O202" s="33">
        <f>SUM(O203:O203)</f>
        <v>0</v>
      </c>
      <c r="P202" s="33"/>
      <c r="Q202" s="33">
        <f aca="true" t="shared" si="75" ref="Q202:AC202">SUM(Q203:Q203)</f>
        <v>0</v>
      </c>
      <c r="R202" s="33">
        <f t="shared" si="75"/>
        <v>0</v>
      </c>
      <c r="S202" s="33">
        <f t="shared" si="75"/>
        <v>0</v>
      </c>
      <c r="T202" s="33">
        <f t="shared" si="75"/>
        <v>0</v>
      </c>
      <c r="U202" s="33">
        <f t="shared" si="75"/>
        <v>0</v>
      </c>
      <c r="V202" s="33">
        <f t="shared" si="75"/>
        <v>0</v>
      </c>
      <c r="W202" s="33">
        <f t="shared" si="75"/>
        <v>0</v>
      </c>
      <c r="X202" s="33">
        <f t="shared" si="75"/>
        <v>0</v>
      </c>
      <c r="Y202" s="33">
        <f t="shared" si="75"/>
        <v>0</v>
      </c>
      <c r="Z202" s="33">
        <f t="shared" si="75"/>
        <v>0</v>
      </c>
      <c r="AA202" s="33">
        <f t="shared" si="75"/>
        <v>0</v>
      </c>
      <c r="AB202" s="33">
        <f t="shared" si="75"/>
        <v>0</v>
      </c>
      <c r="AC202" s="33">
        <f t="shared" si="75"/>
        <v>0</v>
      </c>
      <c r="AD202" s="33"/>
      <c r="AE202" s="33">
        <f aca="true" t="shared" si="76" ref="AE202:AJ202">SUM(AE203:AE203)</f>
        <v>0</v>
      </c>
      <c r="AF202" s="33">
        <f t="shared" si="76"/>
        <v>0</v>
      </c>
      <c r="AG202" s="33">
        <f t="shared" si="76"/>
        <v>0</v>
      </c>
      <c r="AH202" s="33">
        <f t="shared" si="76"/>
        <v>0</v>
      </c>
      <c r="AI202" s="33">
        <f t="shared" si="76"/>
        <v>0</v>
      </c>
      <c r="AJ202" s="33">
        <f t="shared" si="76"/>
        <v>0</v>
      </c>
    </row>
    <row r="203" spans="1:36" s="34" customFormat="1" ht="12.75" customHeight="1">
      <c r="A203" s="31"/>
      <c r="B203" s="43"/>
      <c r="C203" s="33">
        <f t="shared" si="70"/>
        <v>0</v>
      </c>
      <c r="D203" s="33">
        <f t="shared" si="69"/>
        <v>0</v>
      </c>
      <c r="E203" s="33">
        <f t="shared" si="50"/>
        <v>0</v>
      </c>
      <c r="F203" s="33">
        <f t="shared" si="73"/>
        <v>0</v>
      </c>
      <c r="G203" s="33">
        <f t="shared" si="71"/>
        <v>0</v>
      </c>
      <c r="H203" s="59"/>
      <c r="I203" s="33"/>
      <c r="J203" s="60"/>
      <c r="K203" s="60"/>
      <c r="L203" s="60"/>
      <c r="M203" s="60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1:36" s="64" customFormat="1" ht="12.75" customHeight="1">
      <c r="A204" s="61" t="s">
        <v>212</v>
      </c>
      <c r="B204" s="62" t="s">
        <v>213</v>
      </c>
      <c r="C204" s="63">
        <f t="shared" si="70"/>
        <v>20293000</v>
      </c>
      <c r="D204" s="63">
        <f t="shared" si="69"/>
        <v>1793000</v>
      </c>
      <c r="E204" s="63">
        <f t="shared" si="50"/>
        <v>0</v>
      </c>
      <c r="F204" s="63">
        <f t="shared" si="73"/>
        <v>1500000</v>
      </c>
      <c r="G204" s="63">
        <f t="shared" si="71"/>
        <v>17000000</v>
      </c>
      <c r="H204" s="63">
        <f aca="true" t="shared" si="77" ref="H204:AJ204">H205</f>
        <v>0</v>
      </c>
      <c r="I204" s="63">
        <f t="shared" si="77"/>
        <v>293000</v>
      </c>
      <c r="J204" s="63">
        <f t="shared" si="77"/>
        <v>293000</v>
      </c>
      <c r="K204" s="63"/>
      <c r="L204" s="63">
        <f t="shared" si="77"/>
        <v>0</v>
      </c>
      <c r="M204" s="63">
        <f t="shared" si="77"/>
        <v>0</v>
      </c>
      <c r="N204" s="63">
        <f t="shared" si="77"/>
        <v>0</v>
      </c>
      <c r="O204" s="63">
        <f t="shared" si="77"/>
        <v>0</v>
      </c>
      <c r="P204" s="63"/>
      <c r="Q204" s="63">
        <f t="shared" si="77"/>
        <v>0</v>
      </c>
      <c r="R204" s="63">
        <f t="shared" si="77"/>
        <v>0</v>
      </c>
      <c r="S204" s="63">
        <f t="shared" si="77"/>
        <v>0</v>
      </c>
      <c r="T204" s="63">
        <f t="shared" si="77"/>
        <v>0</v>
      </c>
      <c r="U204" s="63">
        <f t="shared" si="77"/>
        <v>0</v>
      </c>
      <c r="V204" s="63">
        <f t="shared" si="77"/>
        <v>0</v>
      </c>
      <c r="W204" s="63">
        <f t="shared" si="77"/>
        <v>0</v>
      </c>
      <c r="X204" s="63">
        <f t="shared" si="77"/>
        <v>0</v>
      </c>
      <c r="Y204" s="63">
        <f t="shared" si="77"/>
        <v>0</v>
      </c>
      <c r="Z204" s="63">
        <f t="shared" si="77"/>
        <v>0</v>
      </c>
      <c r="AA204" s="63">
        <f t="shared" si="77"/>
        <v>0</v>
      </c>
      <c r="AB204" s="63">
        <f t="shared" si="77"/>
        <v>10000000</v>
      </c>
      <c r="AC204" s="63">
        <f t="shared" si="77"/>
        <v>1500000</v>
      </c>
      <c r="AD204" s="63"/>
      <c r="AE204" s="63">
        <f t="shared" si="77"/>
        <v>0</v>
      </c>
      <c r="AF204" s="63">
        <f t="shared" si="77"/>
        <v>8500000</v>
      </c>
      <c r="AG204" s="63">
        <f t="shared" si="77"/>
        <v>10000000</v>
      </c>
      <c r="AH204" s="63">
        <f t="shared" si="77"/>
        <v>0</v>
      </c>
      <c r="AI204" s="63">
        <f t="shared" si="77"/>
        <v>1500000</v>
      </c>
      <c r="AJ204" s="63">
        <f t="shared" si="77"/>
        <v>8500000</v>
      </c>
    </row>
    <row r="205" spans="1:36" s="34" customFormat="1" ht="12.75" customHeight="1">
      <c r="A205" s="31" t="s">
        <v>214</v>
      </c>
      <c r="B205" s="43" t="s">
        <v>215</v>
      </c>
      <c r="C205" s="33">
        <f t="shared" si="70"/>
        <v>20293000</v>
      </c>
      <c r="D205" s="33">
        <f t="shared" si="69"/>
        <v>1793000</v>
      </c>
      <c r="E205" s="33">
        <f t="shared" si="50"/>
        <v>0</v>
      </c>
      <c r="F205" s="33">
        <f t="shared" si="73"/>
        <v>1500000</v>
      </c>
      <c r="G205" s="33">
        <f t="shared" si="71"/>
        <v>17000000</v>
      </c>
      <c r="H205" s="33">
        <f>SUM(H206:H211)</f>
        <v>0</v>
      </c>
      <c r="I205" s="33">
        <f>SUM(I206:I211)</f>
        <v>293000</v>
      </c>
      <c r="J205" s="33">
        <f>SUM(J206:J211)</f>
        <v>293000</v>
      </c>
      <c r="K205" s="33"/>
      <c r="L205" s="33">
        <f aca="true" t="shared" si="78" ref="L205:AJ205">SUM(L206:L211)</f>
        <v>0</v>
      </c>
      <c r="M205" s="33">
        <f t="shared" si="78"/>
        <v>0</v>
      </c>
      <c r="N205" s="33">
        <f t="shared" si="78"/>
        <v>0</v>
      </c>
      <c r="O205" s="33">
        <f t="shared" si="78"/>
        <v>0</v>
      </c>
      <c r="P205" s="33"/>
      <c r="Q205" s="33">
        <f t="shared" si="78"/>
        <v>0</v>
      </c>
      <c r="R205" s="33">
        <f t="shared" si="78"/>
        <v>0</v>
      </c>
      <c r="S205" s="33">
        <f t="shared" si="78"/>
        <v>0</v>
      </c>
      <c r="T205" s="33">
        <f t="shared" si="78"/>
        <v>0</v>
      </c>
      <c r="U205" s="33"/>
      <c r="V205" s="33">
        <f t="shared" si="78"/>
        <v>0</v>
      </c>
      <c r="W205" s="33">
        <f t="shared" si="78"/>
        <v>0</v>
      </c>
      <c r="X205" s="33">
        <f t="shared" si="78"/>
        <v>0</v>
      </c>
      <c r="Y205" s="33">
        <f t="shared" si="78"/>
        <v>0</v>
      </c>
      <c r="Z205" s="33">
        <f t="shared" si="78"/>
        <v>0</v>
      </c>
      <c r="AA205" s="33">
        <f t="shared" si="78"/>
        <v>0</v>
      </c>
      <c r="AB205" s="33">
        <f t="shared" si="78"/>
        <v>10000000</v>
      </c>
      <c r="AC205" s="33">
        <f t="shared" si="78"/>
        <v>1500000</v>
      </c>
      <c r="AD205" s="33"/>
      <c r="AE205" s="33">
        <f t="shared" si="78"/>
        <v>0</v>
      </c>
      <c r="AF205" s="33">
        <f t="shared" si="78"/>
        <v>8500000</v>
      </c>
      <c r="AG205" s="33">
        <f t="shared" si="78"/>
        <v>10000000</v>
      </c>
      <c r="AH205" s="33">
        <f t="shared" si="78"/>
        <v>0</v>
      </c>
      <c r="AI205" s="33">
        <f t="shared" si="78"/>
        <v>1500000</v>
      </c>
      <c r="AJ205" s="33">
        <f t="shared" si="78"/>
        <v>8500000</v>
      </c>
    </row>
    <row r="206" spans="1:36" s="64" customFormat="1" ht="12.75" customHeight="1">
      <c r="A206" s="65"/>
      <c r="B206" s="66" t="s">
        <v>216</v>
      </c>
      <c r="C206" s="57">
        <f t="shared" si="70"/>
        <v>0</v>
      </c>
      <c r="D206" s="57">
        <f t="shared" si="69"/>
        <v>0</v>
      </c>
      <c r="E206" s="57">
        <f t="shared" si="50"/>
        <v>0</v>
      </c>
      <c r="F206" s="57">
        <f t="shared" si="73"/>
        <v>0</v>
      </c>
      <c r="G206" s="57">
        <f t="shared" si="71"/>
        <v>0</v>
      </c>
      <c r="H206" s="56" t="s">
        <v>165</v>
      </c>
      <c r="I206" s="57"/>
      <c r="J206" s="39"/>
      <c r="K206" s="39"/>
      <c r="L206" s="39"/>
      <c r="M206" s="39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1:36" s="64" customFormat="1" ht="24.75" customHeight="1">
      <c r="A207" s="65"/>
      <c r="B207" s="66" t="s">
        <v>217</v>
      </c>
      <c r="C207" s="57">
        <f t="shared" si="70"/>
        <v>293000</v>
      </c>
      <c r="D207" s="57">
        <f t="shared" si="69"/>
        <v>293000</v>
      </c>
      <c r="E207" s="57">
        <f t="shared" si="50"/>
        <v>0</v>
      </c>
      <c r="F207" s="57">
        <f t="shared" si="73"/>
        <v>0</v>
      </c>
      <c r="G207" s="57">
        <f t="shared" si="71"/>
        <v>0</v>
      </c>
      <c r="H207" s="56"/>
      <c r="I207" s="57">
        <v>293000</v>
      </c>
      <c r="J207" s="39">
        <v>293000</v>
      </c>
      <c r="K207" s="39"/>
      <c r="L207" s="39"/>
      <c r="M207" s="39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1:36" s="64" customFormat="1" ht="12.75" customHeight="1">
      <c r="A208" s="65"/>
      <c r="B208" s="66" t="s">
        <v>218</v>
      </c>
      <c r="C208" s="57">
        <f t="shared" si="70"/>
        <v>20000000</v>
      </c>
      <c r="D208" s="57">
        <f t="shared" si="69"/>
        <v>1500000</v>
      </c>
      <c r="E208" s="57">
        <f>K208+P208+U208+AD208</f>
        <v>0</v>
      </c>
      <c r="F208" s="57">
        <f t="shared" si="73"/>
        <v>1500000</v>
      </c>
      <c r="G208" s="57">
        <f t="shared" si="71"/>
        <v>17000000</v>
      </c>
      <c r="H208" s="56"/>
      <c r="I208" s="57"/>
      <c r="J208" s="39"/>
      <c r="K208" s="39"/>
      <c r="L208" s="39"/>
      <c r="M208" s="39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>
        <v>10000000</v>
      </c>
      <c r="AC208" s="57">
        <v>1500000</v>
      </c>
      <c r="AD208" s="57"/>
      <c r="AE208" s="57"/>
      <c r="AF208" s="57">
        <v>8500000</v>
      </c>
      <c r="AG208" s="57">
        <v>10000000</v>
      </c>
      <c r="AH208" s="57"/>
      <c r="AI208" s="57">
        <v>1500000</v>
      </c>
      <c r="AJ208" s="57">
        <v>8500000</v>
      </c>
    </row>
    <row r="209" spans="1:36" s="64" customFormat="1" ht="12.75" customHeight="1">
      <c r="A209" s="65"/>
      <c r="B209" s="66"/>
      <c r="C209" s="57">
        <f t="shared" si="70"/>
        <v>0</v>
      </c>
      <c r="D209" s="57">
        <f t="shared" si="69"/>
        <v>0</v>
      </c>
      <c r="E209" s="57">
        <f>K209+P209+U209+AD209</f>
        <v>0</v>
      </c>
      <c r="F209" s="57">
        <f t="shared" si="73"/>
        <v>0</v>
      </c>
      <c r="G209" s="57">
        <f t="shared" si="71"/>
        <v>0</v>
      </c>
      <c r="H209" s="56"/>
      <c r="I209" s="57"/>
      <c r="J209" s="39"/>
      <c r="K209" s="39"/>
      <c r="L209" s="39"/>
      <c r="M209" s="39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1:36" s="64" customFormat="1" ht="12.75" customHeight="1">
      <c r="A210" s="65"/>
      <c r="B210" s="66"/>
      <c r="C210" s="57">
        <f t="shared" si="70"/>
        <v>0</v>
      </c>
      <c r="D210" s="57">
        <f t="shared" si="69"/>
        <v>0</v>
      </c>
      <c r="E210" s="57">
        <f>K210+P210+U210+AD210</f>
        <v>0</v>
      </c>
      <c r="F210" s="57">
        <f t="shared" si="73"/>
        <v>0</v>
      </c>
      <c r="G210" s="57">
        <f t="shared" si="71"/>
        <v>0</v>
      </c>
      <c r="H210" s="56"/>
      <c r="I210" s="57"/>
      <c r="J210" s="39"/>
      <c r="K210" s="39"/>
      <c r="L210" s="39"/>
      <c r="M210" s="39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1:36" s="64" customFormat="1" ht="12.75" customHeight="1">
      <c r="A211" s="65"/>
      <c r="B211" s="66"/>
      <c r="C211" s="57">
        <f t="shared" si="70"/>
        <v>0</v>
      </c>
      <c r="D211" s="57">
        <f t="shared" si="69"/>
        <v>0</v>
      </c>
      <c r="E211" s="57">
        <f>K211+P211+U211+AD211</f>
        <v>0</v>
      </c>
      <c r="F211" s="57">
        <f t="shared" si="73"/>
        <v>0</v>
      </c>
      <c r="G211" s="57">
        <f t="shared" si="71"/>
        <v>0</v>
      </c>
      <c r="H211" s="56"/>
      <c r="I211" s="57"/>
      <c r="J211" s="39"/>
      <c r="K211" s="39"/>
      <c r="L211" s="39"/>
      <c r="M211" s="39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1:33" s="20" customFormat="1" ht="14.25" customHeight="1">
      <c r="A212" s="67"/>
      <c r="B212" s="68"/>
      <c r="C212" s="69"/>
      <c r="D212" s="69"/>
      <c r="E212" s="69"/>
      <c r="F212" s="69"/>
      <c r="G212" s="69"/>
      <c r="H212" s="70"/>
      <c r="I212" s="69"/>
      <c r="J212" s="71"/>
      <c r="K212" s="71"/>
      <c r="L212" s="71"/>
      <c r="M212" s="71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72"/>
    </row>
    <row r="213" spans="3:33" ht="12.75">
      <c r="C213" s="13"/>
      <c r="D213" s="13"/>
      <c r="E213" s="13"/>
      <c r="F213" s="13"/>
      <c r="G213" s="13"/>
      <c r="I213" s="13"/>
      <c r="J213" s="74"/>
      <c r="K213" s="74"/>
      <c r="L213" s="74"/>
      <c r="M213" s="74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4"/>
    </row>
    <row r="214" spans="3:33" ht="12.75">
      <c r="C214" s="13"/>
      <c r="D214" s="13"/>
      <c r="E214" s="13"/>
      <c r="F214" s="13"/>
      <c r="G214" s="13"/>
      <c r="I214" s="13"/>
      <c r="J214" s="74"/>
      <c r="K214" s="74"/>
      <c r="L214" s="74"/>
      <c r="M214" s="74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4"/>
    </row>
    <row r="215" spans="3:33" ht="12.75">
      <c r="C215" s="13"/>
      <c r="D215" s="13"/>
      <c r="E215" s="13"/>
      <c r="F215" s="13"/>
      <c r="G215" s="13"/>
      <c r="I215" s="13"/>
      <c r="J215" s="74"/>
      <c r="K215" s="74"/>
      <c r="L215" s="74"/>
      <c r="M215" s="74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4"/>
    </row>
    <row r="216" spans="3:33" ht="12.75">
      <c r="C216" s="13"/>
      <c r="D216" s="13"/>
      <c r="E216" s="13"/>
      <c r="F216" s="13"/>
      <c r="G216" s="13"/>
      <c r="I216" s="13"/>
      <c r="J216" s="74"/>
      <c r="K216" s="74"/>
      <c r="L216" s="74"/>
      <c r="M216" s="74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4"/>
    </row>
    <row r="217" spans="3:33" ht="12.75">
      <c r="C217" s="13"/>
      <c r="D217" s="13"/>
      <c r="E217" s="13"/>
      <c r="F217" s="13"/>
      <c r="G217" s="13"/>
      <c r="I217" s="13"/>
      <c r="J217" s="74"/>
      <c r="K217" s="74"/>
      <c r="L217" s="74"/>
      <c r="M217" s="74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4"/>
    </row>
    <row r="218" spans="3:33" ht="12.75">
      <c r="C218" s="13"/>
      <c r="D218" s="13"/>
      <c r="E218" s="13"/>
      <c r="F218" s="13"/>
      <c r="G218" s="13"/>
      <c r="I218" s="13"/>
      <c r="J218" s="74"/>
      <c r="K218" s="74"/>
      <c r="L218" s="74"/>
      <c r="M218" s="74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4"/>
    </row>
    <row r="219" spans="3:33" ht="12.75">
      <c r="C219" s="13"/>
      <c r="D219" s="13"/>
      <c r="E219" s="13"/>
      <c r="F219" s="13"/>
      <c r="G219" s="13"/>
      <c r="I219" s="13"/>
      <c r="J219" s="74"/>
      <c r="K219" s="74"/>
      <c r="L219" s="74"/>
      <c r="M219" s="74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4"/>
    </row>
    <row r="220" spans="3:33" ht="12.75">
      <c r="C220" s="13"/>
      <c r="D220" s="13"/>
      <c r="E220" s="13"/>
      <c r="F220" s="13"/>
      <c r="G220" s="13"/>
      <c r="I220" s="13"/>
      <c r="J220" s="74"/>
      <c r="K220" s="74"/>
      <c r="L220" s="74"/>
      <c r="M220" s="74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4"/>
    </row>
    <row r="221" spans="3:33" ht="12.75">
      <c r="C221" s="13"/>
      <c r="D221" s="13"/>
      <c r="E221" s="13"/>
      <c r="F221" s="13"/>
      <c r="G221" s="13"/>
      <c r="I221" s="13"/>
      <c r="J221" s="74"/>
      <c r="K221" s="74"/>
      <c r="L221" s="74"/>
      <c r="M221" s="74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4"/>
    </row>
    <row r="222" spans="3:33" ht="12.75">
      <c r="C222" s="13"/>
      <c r="D222" s="13"/>
      <c r="E222" s="13"/>
      <c r="F222" s="13"/>
      <c r="G222" s="13"/>
      <c r="I222" s="13"/>
      <c r="J222" s="74"/>
      <c r="K222" s="74"/>
      <c r="L222" s="74"/>
      <c r="M222" s="74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4"/>
    </row>
    <row r="223" spans="3:32" ht="12.75">
      <c r="C223" s="13"/>
      <c r="D223" s="13"/>
      <c r="E223" s="13"/>
      <c r="F223" s="13"/>
      <c r="G223" s="13"/>
      <c r="I223" s="13"/>
      <c r="J223" s="74"/>
      <c r="K223" s="74"/>
      <c r="L223" s="74"/>
      <c r="M223" s="74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3:32" ht="12.75">
      <c r="C224" s="13"/>
      <c r="D224" s="13"/>
      <c r="E224" s="13"/>
      <c r="F224" s="13"/>
      <c r="G224" s="13"/>
      <c r="I224" s="13"/>
      <c r="J224" s="74"/>
      <c r="K224" s="74"/>
      <c r="L224" s="74"/>
      <c r="M224" s="74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3:32" ht="12.75">
      <c r="C225" s="13"/>
      <c r="D225" s="13"/>
      <c r="E225" s="13"/>
      <c r="F225" s="13"/>
      <c r="G225" s="13"/>
      <c r="I225" s="13"/>
      <c r="J225" s="74"/>
      <c r="K225" s="74"/>
      <c r="L225" s="74"/>
      <c r="M225" s="74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3:32" ht="12.75">
      <c r="C226" s="13"/>
      <c r="D226" s="13"/>
      <c r="E226" s="13"/>
      <c r="F226" s="13"/>
      <c r="G226" s="13"/>
      <c r="I226" s="13"/>
      <c r="J226" s="74"/>
      <c r="K226" s="74"/>
      <c r="L226" s="74"/>
      <c r="M226" s="74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3:32" ht="12.75">
      <c r="C227" s="13"/>
      <c r="D227" s="13"/>
      <c r="E227" s="13"/>
      <c r="F227" s="13"/>
      <c r="G227" s="13"/>
      <c r="I227" s="13"/>
      <c r="J227" s="74"/>
      <c r="K227" s="74"/>
      <c r="L227" s="74"/>
      <c r="M227" s="74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3:32" ht="12.75">
      <c r="C228" s="13"/>
      <c r="D228" s="13"/>
      <c r="E228" s="13"/>
      <c r="F228" s="13"/>
      <c r="G228" s="13"/>
      <c r="I228" s="13"/>
      <c r="J228" s="74"/>
      <c r="K228" s="74"/>
      <c r="L228" s="74"/>
      <c r="M228" s="74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3:32" ht="12.75">
      <c r="C229" s="13"/>
      <c r="D229" s="13"/>
      <c r="E229" s="13"/>
      <c r="F229" s="13"/>
      <c r="G229" s="13"/>
      <c r="I229" s="13"/>
      <c r="J229" s="74"/>
      <c r="K229" s="74"/>
      <c r="L229" s="74"/>
      <c r="M229" s="74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3:32" ht="12.75">
      <c r="C230" s="13"/>
      <c r="D230" s="13"/>
      <c r="E230" s="13"/>
      <c r="F230" s="13"/>
      <c r="G230" s="13"/>
      <c r="I230" s="13"/>
      <c r="J230" s="74"/>
      <c r="K230" s="74"/>
      <c r="L230" s="74"/>
      <c r="M230" s="74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3:32" ht="12.75">
      <c r="C231" s="13"/>
      <c r="D231" s="13"/>
      <c r="E231" s="13"/>
      <c r="F231" s="13"/>
      <c r="G231" s="13"/>
      <c r="I231" s="13"/>
      <c r="J231" s="74"/>
      <c r="K231" s="74"/>
      <c r="L231" s="74"/>
      <c r="M231" s="74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3:32" ht="12.75">
      <c r="C232" s="13"/>
      <c r="D232" s="13"/>
      <c r="E232" s="13"/>
      <c r="F232" s="13"/>
      <c r="G232" s="13"/>
      <c r="I232" s="13"/>
      <c r="J232" s="74"/>
      <c r="K232" s="74"/>
      <c r="L232" s="74"/>
      <c r="M232" s="74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3:32" ht="12.75">
      <c r="C233" s="13"/>
      <c r="D233" s="13"/>
      <c r="E233" s="13"/>
      <c r="F233" s="13"/>
      <c r="G233" s="13"/>
      <c r="I233" s="13"/>
      <c r="J233" s="74"/>
      <c r="K233" s="74"/>
      <c r="L233" s="74"/>
      <c r="M233" s="74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3:32" ht="12.75">
      <c r="C234" s="13"/>
      <c r="D234" s="13"/>
      <c r="E234" s="13"/>
      <c r="F234" s="13"/>
      <c r="G234" s="13"/>
      <c r="I234" s="13"/>
      <c r="J234" s="74"/>
      <c r="K234" s="74"/>
      <c r="L234" s="74"/>
      <c r="M234" s="74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3:32" ht="12.75">
      <c r="C235" s="13"/>
      <c r="D235" s="13"/>
      <c r="E235" s="13"/>
      <c r="F235" s="13"/>
      <c r="G235" s="13"/>
      <c r="I235" s="13"/>
      <c r="J235" s="74"/>
      <c r="K235" s="74"/>
      <c r="L235" s="74"/>
      <c r="M235" s="74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3:32" ht="12.75">
      <c r="C236" s="13"/>
      <c r="D236" s="13"/>
      <c r="E236" s="13"/>
      <c r="F236" s="13"/>
      <c r="G236" s="13"/>
      <c r="I236" s="13"/>
      <c r="J236" s="74"/>
      <c r="K236" s="74"/>
      <c r="L236" s="74"/>
      <c r="M236" s="74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3:32" ht="12.75">
      <c r="C237" s="13"/>
      <c r="D237" s="13"/>
      <c r="E237" s="13"/>
      <c r="F237" s="13"/>
      <c r="G237" s="13"/>
      <c r="I237" s="13"/>
      <c r="J237" s="74"/>
      <c r="K237" s="74"/>
      <c r="L237" s="74"/>
      <c r="M237" s="74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3:32" ht="12.75">
      <c r="C238" s="13"/>
      <c r="D238" s="13"/>
      <c r="E238" s="13"/>
      <c r="F238" s="13"/>
      <c r="G238" s="13"/>
      <c r="I238" s="13"/>
      <c r="J238" s="74"/>
      <c r="K238" s="74"/>
      <c r="L238" s="74"/>
      <c r="M238" s="74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3:32" ht="12.75">
      <c r="C239" s="13"/>
      <c r="D239" s="13"/>
      <c r="E239" s="13"/>
      <c r="F239" s="13"/>
      <c r="G239" s="13"/>
      <c r="I239" s="13"/>
      <c r="J239" s="74"/>
      <c r="K239" s="74"/>
      <c r="L239" s="74"/>
      <c r="M239" s="74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3:32" ht="12.75">
      <c r="C240" s="13"/>
      <c r="D240" s="13"/>
      <c r="E240" s="13"/>
      <c r="F240" s="13"/>
      <c r="G240" s="13"/>
      <c r="I240" s="13"/>
      <c r="J240" s="74"/>
      <c r="K240" s="74"/>
      <c r="L240" s="74"/>
      <c r="M240" s="74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3:32" ht="12.75">
      <c r="C241" s="13"/>
      <c r="D241" s="13"/>
      <c r="E241" s="13"/>
      <c r="F241" s="13"/>
      <c r="G241" s="13"/>
      <c r="I241" s="13"/>
      <c r="J241" s="74"/>
      <c r="K241" s="74"/>
      <c r="L241" s="74"/>
      <c r="M241" s="74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3:32" ht="12.75">
      <c r="C242" s="13"/>
      <c r="D242" s="13"/>
      <c r="E242" s="13"/>
      <c r="F242" s="13"/>
      <c r="G242" s="13"/>
      <c r="I242" s="13"/>
      <c r="J242" s="74"/>
      <c r="K242" s="74"/>
      <c r="L242" s="74"/>
      <c r="M242" s="74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3:32" ht="12.75">
      <c r="C243" s="13"/>
      <c r="D243" s="13"/>
      <c r="E243" s="13"/>
      <c r="F243" s="13"/>
      <c r="G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3:32" ht="12.75">
      <c r="C244" s="13"/>
      <c r="D244" s="13"/>
      <c r="E244" s="13"/>
      <c r="F244" s="13"/>
      <c r="G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3:32" ht="12.75">
      <c r="C245" s="13"/>
      <c r="D245" s="13"/>
      <c r="E245" s="13"/>
      <c r="F245" s="13"/>
      <c r="G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3:32" ht="12.75">
      <c r="C246" s="13"/>
      <c r="D246" s="13"/>
      <c r="E246" s="13"/>
      <c r="F246" s="13"/>
      <c r="G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3:32" ht="12.75">
      <c r="C247" s="13"/>
      <c r="D247" s="13"/>
      <c r="E247" s="13"/>
      <c r="F247" s="13"/>
      <c r="G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3:32" ht="12.75">
      <c r="C248" s="13"/>
      <c r="D248" s="13"/>
      <c r="E248" s="13"/>
      <c r="F248" s="13"/>
      <c r="G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3:32" ht="12.75">
      <c r="C249" s="13"/>
      <c r="D249" s="13"/>
      <c r="E249" s="13"/>
      <c r="F249" s="13"/>
      <c r="G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3:32" ht="12.75">
      <c r="C250" s="13"/>
      <c r="D250" s="13"/>
      <c r="E250" s="13"/>
      <c r="F250" s="13"/>
      <c r="G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3:32" ht="12.75">
      <c r="C251" s="13"/>
      <c r="D251" s="13"/>
      <c r="E251" s="13"/>
      <c r="F251" s="13"/>
      <c r="G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3:32" ht="12.75">
      <c r="C252" s="13"/>
      <c r="D252" s="13"/>
      <c r="E252" s="13"/>
      <c r="F252" s="13"/>
      <c r="G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3:32" ht="12.75">
      <c r="C253" s="13"/>
      <c r="D253" s="13"/>
      <c r="E253" s="13"/>
      <c r="F253" s="13"/>
      <c r="G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</sheetData>
  <sheetProtection/>
  <mergeCells count="11">
    <mergeCell ref="X11:AA12"/>
    <mergeCell ref="AB11:AF12"/>
    <mergeCell ref="AG11:AJ12"/>
    <mergeCell ref="H11:H13"/>
    <mergeCell ref="I11:M12"/>
    <mergeCell ref="N11:R12"/>
    <mergeCell ref="S11:W12"/>
    <mergeCell ref="A11:A13"/>
    <mergeCell ref="B11:B13"/>
    <mergeCell ref="C11:C13"/>
    <mergeCell ref="D11:G12"/>
  </mergeCells>
  <printOptions/>
  <pageMargins left="0.62" right="0.3" top="0.83" bottom="0.3" header="0.24" footer="0.21"/>
  <pageSetup horizontalDpi="300" verticalDpi="300" orientation="landscape" paperSize="9" scale="72" r:id="rId1"/>
  <rowBreaks count="4" manualBreakCount="4">
    <brk id="45" max="32" man="1"/>
    <brk id="84" max="32" man="1"/>
    <brk id="124" max="32" man="1"/>
    <brk id="16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Erko Kalev</cp:lastModifiedBy>
  <cp:lastPrinted>2008-10-16T12:32:15Z</cp:lastPrinted>
  <dcterms:created xsi:type="dcterms:W3CDTF">1996-10-14T23:33:28Z</dcterms:created>
  <dcterms:modified xsi:type="dcterms:W3CDTF">2008-10-16T12:33:41Z</dcterms:modified>
  <cp:category/>
  <cp:version/>
  <cp:contentType/>
  <cp:contentStatus/>
</cp:coreProperties>
</file>