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56" yWindow="2808" windowWidth="15336" windowHeight="3912" tabRatio="597" activeTab="0"/>
  </bookViews>
  <sheets>
    <sheet name="LISA1 Tulud" sheetId="1" r:id="rId1"/>
    <sheet name="LISA2 Kulud" sheetId="2" r:id="rId2"/>
    <sheet name="LISA3 Fin.tehingud" sheetId="3" r:id="rId3"/>
  </sheets>
  <definedNames>
    <definedName name="_xlnm.Print_Area" localSheetId="0">'LISA1 Tulud'!$A$1:$F$34</definedName>
    <definedName name="_xlnm.Print_Area" localSheetId="1">'LISA2 Kulud'!$A$1:$F$67</definedName>
    <definedName name="Z_0A51907E_11BE_406B_A1B9_88969CA6E816_.wvu.FilterData" localSheetId="1" hidden="1">'LISA2 Kulud'!$A$9:$F$67</definedName>
    <definedName name="Z_11A3944D_ED0C_48FC_910C_A1E1A296D2DD_.wvu.FilterData" localSheetId="1" hidden="1">'LISA2 Kulud'!$A$9:$F$67</definedName>
    <definedName name="Z_1D9C041B_13A6_4FAB_86D9_D3C5BC6CA468_.wvu.Cols" localSheetId="0" hidden="1">'LISA1 Tulud'!$F:$F</definedName>
    <definedName name="Z_1D9C041B_13A6_4FAB_86D9_D3C5BC6CA468_.wvu.FilterData" localSheetId="1" hidden="1">'LISA2 Kulud'!$A$9:$F$67</definedName>
    <definedName name="Z_1D9C041B_13A6_4FAB_86D9_D3C5BC6CA468_.wvu.PrintArea" localSheetId="0" hidden="1">'LISA1 Tulud'!$A$2:$F$34</definedName>
    <definedName name="Z_1D9C041B_13A6_4FAB_86D9_D3C5BC6CA468_.wvu.PrintArea" localSheetId="1" hidden="1">'LISA2 Kulud'!$A$2:$F$67</definedName>
    <definedName name="Z_1D9C041B_13A6_4FAB_86D9_D3C5BC6CA468_.wvu.Rows" localSheetId="0" hidden="1">'LISA1 Tulud'!#REF!,'LISA1 Tulud'!#REF!,'LISA1 Tulud'!#REF!</definedName>
    <definedName name="Z_20987A99_C8D1_45DC_B860_A0155EC5FB67_.wvu.FilterData" localSheetId="1" hidden="1">'LISA2 Kulud'!$A$9:$F$67</definedName>
    <definedName name="Z_225EC4A8_B99C_4F1E_A3A6_4017EF47ED71_.wvu.FilterData" localSheetId="1" hidden="1">'LISA2 Kulud'!$A$9:$F$67</definedName>
    <definedName name="Z_229551A0_FA67_48E5_8BA8_101DDCC437FD_.wvu.Cols" localSheetId="0" hidden="1">'LISA1 Tulud'!$F:$F</definedName>
    <definedName name="Z_229551A0_FA67_48E5_8BA8_101DDCC437FD_.wvu.FilterData" localSheetId="1" hidden="1">'LISA2 Kulud'!$A$9:$F$67</definedName>
    <definedName name="Z_229551A0_FA67_48E5_8BA8_101DDCC437FD_.wvu.PrintArea" localSheetId="0" hidden="1">'LISA1 Tulud'!$A$2:$F$34</definedName>
    <definedName name="Z_229551A0_FA67_48E5_8BA8_101DDCC437FD_.wvu.PrintArea" localSheetId="1" hidden="1">'LISA2 Kulud'!$A$2:$F$67</definedName>
    <definedName name="Z_271CA1C4_5040_4B3D_A8E2_478F8E15F51E_.wvu.FilterData" localSheetId="1" hidden="1">'LISA2 Kulud'!$A$9:$F$67</definedName>
    <definedName name="Z_2AA2B6ED_C014_46B8_A0D3_40DFB1A6561F_.wvu.Cols" localSheetId="1" hidden="1">'LISA2 Kulud'!#REF!</definedName>
    <definedName name="Z_2AA2B6ED_C014_46B8_A0D3_40DFB1A6561F_.wvu.FilterData" localSheetId="1" hidden="1">'LISA2 Kulud'!$A$9:$C$57</definedName>
    <definedName name="Z_2AA2B6ED_C014_46B8_A0D3_40DFB1A6561F_.wvu.Rows" localSheetId="0" hidden="1">'LISA1 Tulud'!#REF!</definedName>
    <definedName name="Z_2AA2B6ED_C014_46B8_A0D3_40DFB1A6561F_.wvu.Rows" localSheetId="1" hidden="1">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</definedName>
    <definedName name="Z_2C852389_50B1_477E_8E81_CFF9915A7BC2_.wvu.FilterData" localSheetId="1" hidden="1">'LISA2 Kulud'!$A$9:$F$67</definedName>
    <definedName name="Z_3DE3360C_CDE5_4381_BACF_E67BB1C1A5BF_.wvu.FilterData" localSheetId="1" hidden="1">'LISA2 Kulud'!$A$9:$F$67</definedName>
    <definedName name="Z_3EDC5865_C159_42E0_B0CF_09FBEF978954_.wvu.FilterData" localSheetId="1" hidden="1">'LISA2 Kulud'!$A$9:$F$67</definedName>
    <definedName name="Z_3F0EE04E_8C70_4C8A_80CE_2CAA540877E5_.wvu.FilterData" localSheetId="1" hidden="1">'LISA2 Kulud'!$A$9:$F$67</definedName>
    <definedName name="Z_46CC6277_CC07_4955_B97A_E142FEBD58AD_.wvu.FilterData" localSheetId="1" hidden="1">'LISA2 Kulud'!$A$9:$F$67</definedName>
    <definedName name="Z_54E798E3_BC50_4940_A246_AE42F5B7B9F5_.wvu.FilterData" localSheetId="1" hidden="1">'LISA2 Kulud'!$A$9:$F$67</definedName>
    <definedName name="Z_672CA841_8851_438A_B2ED_18167ECA7D78_.wvu.FilterData" localSheetId="1" hidden="1">'LISA2 Kulud'!$A$9:$F$67</definedName>
    <definedName name="Z_744892C1_FA1B_4755_8639_1290509CA0E6_.wvu.FilterData" localSheetId="1" hidden="1">'LISA2 Kulud'!$A$9:$F$67</definedName>
    <definedName name="Z_75946B4A_3E2F_47B8_B308_5C5D04550A25_.wvu.FilterData" localSheetId="1" hidden="1">'LISA2 Kulud'!$A$9:$F$67</definedName>
    <definedName name="Z_82B2ED07_91CB_48B7_B276_3652D95A4ACC_.wvu.FilterData" localSheetId="1" hidden="1">'LISA2 Kulud'!$A$9:$F$67</definedName>
    <definedName name="Z_88EB99EB_37EB_4108_A5A7_B64426519E9C_.wvu.FilterData" localSheetId="1" hidden="1">'LISA2 Kulud'!$A$9:$F$67</definedName>
    <definedName name="Z_8AC626AD_02F1_4F45_BE5E_56FE2030E29C_.wvu.FilterData" localSheetId="1" hidden="1">'LISA2 Kulud'!$A$9:$F$67</definedName>
    <definedName name="Z_8F0CDDC7_9EE3_410E_A137_E69238FE6B86_.wvu.FilterData" localSheetId="1" hidden="1">'LISA2 Kulud'!$A$9:$F$67</definedName>
    <definedName name="Z_9B42BC40_0E41_46B2_9651_25D2F1B5DE8C_.wvu.FilterData" localSheetId="1" hidden="1">'LISA2 Kulud'!$A$9:$F$67</definedName>
    <definedName name="Z_9BDCB5A0_74F5_4655_B6EC_AC7334E60712_.wvu.Cols" localSheetId="0" hidden="1">'LISA1 Tulud'!$F:$F</definedName>
    <definedName name="Z_9BDCB5A0_74F5_4655_B6EC_AC7334E60712_.wvu.FilterData" localSheetId="1" hidden="1">'LISA2 Kulud'!$A$9:$F$67</definedName>
    <definedName name="Z_9BDCB5A0_74F5_4655_B6EC_AC7334E60712_.wvu.Rows" localSheetId="0" hidden="1">'LISA1 Tulud'!#REF!,'LISA1 Tulud'!#REF!,'LISA1 Tulud'!#REF!</definedName>
    <definedName name="Z_A8FCA0A0_A61A_4822_9F54_46483D771C0E_.wvu.FilterData" localSheetId="1" hidden="1">'LISA2 Kulud'!$A$9:$F$67</definedName>
    <definedName name="Z_A91789A7_B8B1_4F54_B7A4_EC0845CF7AF1_.wvu.FilterData" localSheetId="1" hidden="1">'LISA2 Kulud'!$A$9:$F$67</definedName>
    <definedName name="Z_AB50657C_E29B_11D7_B6ED_00600879C512_.wvu.FilterData" localSheetId="1" hidden="1">'LISA2 Kulud'!$A$9:$C$57</definedName>
    <definedName name="Z_AB50657C_E29B_11D7_B6ED_00600879C512_.wvu.PrintArea" localSheetId="1" hidden="1">'LISA2 Kulud'!$A$8:$F$60</definedName>
    <definedName name="Z_AB50657C_E29B_11D7_B6ED_00600879C512_.wvu.Rows" localSheetId="0" hidden="1">'LISA1 Tulud'!#REF!,'LISA1 Tulud'!#REF!,'LISA1 Tulud'!#REF!,'LISA1 Tulud'!#REF!,'LISA1 Tulud'!#REF!,'LISA1 Tulud'!#REF!,'LISA1 Tulud'!#REF!,'LISA1 Tulud'!#REF!,'LISA1 Tulud'!#REF!,'LISA1 Tulud'!#REF!,'LISA1 Tulud'!#REF!,'LISA1 Tulud'!#REF!,'LISA1 Tulud'!#REF!,'LISA1 Tulud'!#REF!,'LISA1 Tulud'!#REF!,'LISA1 Tulud'!#REF!,'LISA1 Tulud'!#REF!,'LISA1 Tulud'!#REF!</definedName>
    <definedName name="Z_AB50657C_E29B_11D7_B6ED_00600879C512_.wvu.Rows" localSheetId="1" hidden="1">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Kulud'!#REF!,'LISA2 Kulud'!#REF!</definedName>
    <definedName name="Z_AFA9D4C1_117C_41E7_A2ED_CB1EF6C2D3DA_.wvu.FilterData" localSheetId="1" hidden="1">'LISA2 Kulud'!$A$9:$F$67</definedName>
    <definedName name="Z_C213F21F_B7AA_4310_B02A_5592E061D822_.wvu.FilterData" localSheetId="1" hidden="1">'LISA2 Kulud'!$A$9:$F$67</definedName>
    <definedName name="Z_C3DB57B1_03D0_4DDB_A7EE_C9E3B5DFDE5E_.wvu.FilterData" localSheetId="1" hidden="1">'LISA2 Kulud'!$A$9:$F$67</definedName>
    <definedName name="Z_C4A968CA_52D4_4714_AF68_9F1C5206863C_.wvu.FilterData" localSheetId="1" hidden="1">'LISA2 Kulud'!$A$9:$F$67</definedName>
    <definedName name="Z_C522938F_F90E_47B9_B73F_AEBE09C38882_.wvu.FilterData" localSheetId="1" hidden="1">'LISA2 Kulud'!$A$9:$F$67</definedName>
    <definedName name="Z_C7C270A5_3435_456C_8107_39E06E9ADA06_.wvu.Cols" localSheetId="0" hidden="1">'LISA1 Tulud'!#REF!</definedName>
    <definedName name="Z_C7C270A5_3435_456C_8107_39E06E9ADA06_.wvu.Cols" localSheetId="1" hidden="1">'LISA2 Kulud'!#REF!</definedName>
    <definedName name="Z_C7C270A5_3435_456C_8107_39E06E9ADA06_.wvu.FilterData" localSheetId="1" hidden="1">'LISA2 Kulud'!$A$9:$F$67</definedName>
    <definedName name="Z_D3D3F57D_3131_44CA_AC70_7A28D2D005AA_.wvu.FilterData" localSheetId="1" hidden="1">'LISA2 Kulud'!$A$9:$F$67</definedName>
    <definedName name="Z_D466A48D_E1BA_4453_8FC8_B16EBB13CA0B_.wvu.FilterData" localSheetId="1" hidden="1">'LISA2 Kulud'!$A$9:$F$67</definedName>
    <definedName name="Z_D466A48D_E1BA_4453_8FC8_B16EBB13CA0B_.wvu.PrintArea" localSheetId="0" hidden="1">'LISA1 Tulud'!$A$2:$F$34</definedName>
    <definedName name="Z_D466A48D_E1BA_4453_8FC8_B16EBB13CA0B_.wvu.PrintArea" localSheetId="1" hidden="1">'LISA2 Kulud'!$A$2:$F$67</definedName>
    <definedName name="Z_D466A48D_E1BA_4453_8FC8_B16EBB13CA0B_.wvu.Rows" localSheetId="0" hidden="1">'LISA1 Tulud'!#REF!</definedName>
    <definedName name="Z_D93C1C81_227B_4BF3_AC4F_5C444867B8A3_.wvu.FilterData" localSheetId="1" hidden="1">'LISA2 Kulud'!$A$9:$F$67</definedName>
    <definedName name="Z_DD56B4AB_B2C3_4BFF_B145_A496941C8B84_.wvu.FilterData" localSheetId="1" hidden="1">'LISA2 Kulud'!$A$9:$F$67</definedName>
    <definedName name="Z_DE8A470A_634B_4C4A_BE37_5CB515FDC3F4_.wvu.Cols" localSheetId="0" hidden="1">'LISA1 Tulud'!$F:$F</definedName>
    <definedName name="Z_DE8A470A_634B_4C4A_BE37_5CB515FDC3F4_.wvu.FilterData" localSheetId="1" hidden="1">'LISA2 Kulud'!$A$9:$F$67</definedName>
    <definedName name="Z_DE8A470A_634B_4C4A_BE37_5CB515FDC3F4_.wvu.PrintArea" localSheetId="0" hidden="1">'LISA1 Tulud'!$A$2:$F$34</definedName>
    <definedName name="Z_DE8A470A_634B_4C4A_BE37_5CB515FDC3F4_.wvu.PrintArea" localSheetId="1" hidden="1">'LISA2 Kulud'!$A$2:$F$67</definedName>
    <definedName name="Z_DE8A470A_634B_4C4A_BE37_5CB515FDC3F4_.wvu.Rows" localSheetId="0" hidden="1">'LISA1 Tulud'!#REF!,'LISA1 Tulud'!#REF!,'LISA1 Tulud'!#REF!</definedName>
    <definedName name="Z_F780C22A_BE67_464D_83BC_2B80D2DAD8D8_.wvu.FilterData" localSheetId="1" hidden="1">'LISA2 Kulud'!$A$9:$F$67</definedName>
    <definedName name="Z_F8DD01A5_4DB9_4FB2_B488_C890F22DCE85_.wvu.FilterData" localSheetId="1" hidden="1">'LISA2 Kulud'!$A$9:$F$67</definedName>
    <definedName name="Z_FBD0B89B_B0B6_4964_B3AF_EC2FF7D7A6B0_.wvu.FilterData" localSheetId="1" hidden="1">'LISA2 Kulud'!$A$9:$F$67</definedName>
  </definedNames>
  <calcPr fullCalcOnLoad="1"/>
</workbook>
</file>

<file path=xl/sharedStrings.xml><?xml version="1.0" encoding="utf-8"?>
<sst xmlns="http://schemas.openxmlformats.org/spreadsheetml/2006/main" count="164" uniqueCount="117">
  <si>
    <t xml:space="preserve">     Sotsiaalteenuste korraldamine</t>
  </si>
  <si>
    <t xml:space="preserve">     Puuetega laste hooldajatoetus</t>
  </si>
  <si>
    <t>Sotsiaal</t>
  </si>
  <si>
    <t xml:space="preserve">     Koolilõuna</t>
  </si>
  <si>
    <t xml:space="preserve">Mittesihotstarbelised toetused jooksvateks kuludeks </t>
  </si>
  <si>
    <t>Elamu- ja kommunaalmajandus</t>
  </si>
  <si>
    <t>Keskkonnakaitse</t>
  </si>
  <si>
    <t>55</t>
  </si>
  <si>
    <t>35</t>
  </si>
  <si>
    <t>352</t>
  </si>
  <si>
    <t>Tasandusfond</t>
  </si>
  <si>
    <t>352.00.17</t>
  </si>
  <si>
    <t>Toetus</t>
  </si>
  <si>
    <t>04</t>
  </si>
  <si>
    <t>05</t>
  </si>
  <si>
    <t>06</t>
  </si>
  <si>
    <t>08</t>
  </si>
  <si>
    <t>09</t>
  </si>
  <si>
    <t xml:space="preserve">        sh õpetajate koolituskursusteks</t>
  </si>
  <si>
    <t xml:space="preserve">     Eraldis lasteaedade investeeringuteks </t>
  </si>
  <si>
    <t>KULUD MAJANDUSLIKU SISU (artiklite) JÄRGI KOKKU</t>
  </si>
  <si>
    <t>Kinnitatud</t>
  </si>
  <si>
    <t xml:space="preserve">     Eraldis lasteaia õpetajate koolituskuludeks</t>
  </si>
  <si>
    <t>41</t>
  </si>
  <si>
    <t xml:space="preserve">     Eraldis maakondlikeks ühisüritusteks ja ainesekts</t>
  </si>
  <si>
    <t>Riiklik toimetulekutoetus</t>
  </si>
  <si>
    <t>10121</t>
  </si>
  <si>
    <t>45</t>
  </si>
  <si>
    <t>04510</t>
  </si>
  <si>
    <t>05400</t>
  </si>
  <si>
    <t>010</t>
  </si>
  <si>
    <t>10701</t>
  </si>
  <si>
    <t>Artikkel</t>
  </si>
  <si>
    <t>Tegevusala</t>
  </si>
  <si>
    <t>Kululiik</t>
  </si>
  <si>
    <t>Majandamiskulud</t>
  </si>
  <si>
    <t>Majandamiskulu kokku</t>
  </si>
  <si>
    <t>Toetus kokku</t>
  </si>
  <si>
    <t>Eraldis kokku</t>
  </si>
  <si>
    <t>Toetused</t>
  </si>
  <si>
    <t xml:space="preserve">   § 4 lõige 1 alusel tasandusfondi eraldis</t>
  </si>
  <si>
    <t xml:space="preserve">   § 4 lõige 2 alusel tasandusfondi eraldis</t>
  </si>
  <si>
    <t>Haapsalu Linnavolikogu</t>
  </si>
  <si>
    <t xml:space="preserve">     Toimetulekutoetus</t>
  </si>
  <si>
    <t xml:space="preserve">     Eraldis hariduse palgakuludeks</t>
  </si>
  <si>
    <t xml:space="preserve">     Eraldis hariduse investeeringuteks</t>
  </si>
  <si>
    <t>TULUD</t>
  </si>
  <si>
    <t>KULUD TEGEVUSALADE JÄRGI</t>
  </si>
  <si>
    <t>Majandus</t>
  </si>
  <si>
    <t>Vabaaeg, kultuur ja religioon</t>
  </si>
  <si>
    <t>Haridus</t>
  </si>
  <si>
    <t>Sotsiaalne kaitse</t>
  </si>
  <si>
    <t>Sotsiaalhoolekande teenused puuetega inimestele</t>
  </si>
  <si>
    <t xml:space="preserve">Majandamiskulud </t>
  </si>
  <si>
    <t>Linna teed ja tänavad</t>
  </si>
  <si>
    <t>Haljastus</t>
  </si>
  <si>
    <t xml:space="preserve"> </t>
  </si>
  <si>
    <t>Maksud</t>
  </si>
  <si>
    <t>Maamaks</t>
  </si>
  <si>
    <t>Füüsilise isiku tulumaks</t>
  </si>
  <si>
    <t>FINANTSEERIMISTEHINGUD</t>
  </si>
  <si>
    <t>Tänavavalgustus</t>
  </si>
  <si>
    <t>06400</t>
  </si>
  <si>
    <t xml:space="preserve"> -Elekter</t>
  </si>
  <si>
    <t>08207</t>
  </si>
  <si>
    <t>Muinsuskaitse</t>
  </si>
  <si>
    <t xml:space="preserve"> -Täiendav korrashoid (lumevedu, teekatte remont, suvine hooldus)</t>
  </si>
  <si>
    <t>Eraldised</t>
  </si>
  <si>
    <t xml:space="preserve"> -Riiklik toimetulekutoetus</t>
  </si>
  <si>
    <t>05200</t>
  </si>
  <si>
    <t>Heitveekäitlus</t>
  </si>
  <si>
    <t>1001</t>
  </si>
  <si>
    <t>Muutus kassas ja hoiustes (suurenemine"-"; vähenemine"+"</t>
  </si>
  <si>
    <t>Sihtotstarbelised toetused põhivara soetamiseks</t>
  </si>
  <si>
    <t>350</t>
  </si>
  <si>
    <t xml:space="preserve"> Sotsiaalteenuste korraldamine(riiklik)</t>
  </si>
  <si>
    <t>Haapsalu linna 2011 aasta 1. lisaeelarve kulud</t>
  </si>
  <si>
    <t xml:space="preserve">2011 Eelarve </t>
  </si>
  <si>
    <t>1. Lisaeelarve</t>
  </si>
  <si>
    <t>2011 MUUDETUD Eelarve</t>
  </si>
  <si>
    <t>Haapsalu linna 2011 aasta 1. lisaeelarve tulud</t>
  </si>
  <si>
    <t>Haapsalu linna 2011 aasta 1. lisaeelarve finantseerimistehingud</t>
  </si>
  <si>
    <t>04120</t>
  </si>
  <si>
    <t>Ettevõtluse arengu toetamine</t>
  </si>
  <si>
    <t xml:space="preserve"> -Koostööleping Ridala vallaga Kiltsi tööstusala arenduse uuring</t>
  </si>
  <si>
    <t xml:space="preserve">        sh õpetajate töötasudeks</t>
  </si>
  <si>
    <t xml:space="preserve">     Eraldis õppevahenditeks</t>
  </si>
  <si>
    <t xml:space="preserve"> -Toetus puuetega laste hooldajale (riiklik)</t>
  </si>
  <si>
    <t>3502,00</t>
  </si>
  <si>
    <t>Toetus riigilt ja riigiasutustelt</t>
  </si>
  <si>
    <t xml:space="preserve"> - Majandus- ja kommunikatsiooniministeerium (Teed ja tänavad)</t>
  </si>
  <si>
    <t>05300</t>
  </si>
  <si>
    <t>60</t>
  </si>
  <si>
    <t>Muud kulud</t>
  </si>
  <si>
    <t xml:space="preserve"> -Keskkonnaametile tagastatav 2010 a ekslikult saadud saastetasu</t>
  </si>
  <si>
    <t>Saaste vähendamine</t>
  </si>
  <si>
    <t xml:space="preserve"> -Sademevee trasside avariiremont</t>
  </si>
  <si>
    <t>06601</t>
  </si>
  <si>
    <t>Elamu- ja kommunaalmajanduse haldamine</t>
  </si>
  <si>
    <t xml:space="preserve"> - Lihula mnt 3. Automaatse tulekahju signalisatsiooni paigaldamine</t>
  </si>
  <si>
    <t xml:space="preserve"> - Linna munitsipaalkorterite ja äripindade haldamine</t>
  </si>
  <si>
    <t>Kalmistud</t>
  </si>
  <si>
    <t xml:space="preserve"> -Tänavate koristus ja hooldus (hankeleping)</t>
  </si>
  <si>
    <t xml:space="preserve"> -Haljasalade ja parkide korrashoid (hankeleping)</t>
  </si>
  <si>
    <t xml:space="preserve"> -Promenaadi hooldusleping (hankeleping)</t>
  </si>
  <si>
    <t>06602</t>
  </si>
  <si>
    <t xml:space="preserve"> -Kalmistute hooldus (Kesklinna- ja Metsakalmistu leping)</t>
  </si>
  <si>
    <t>09800</t>
  </si>
  <si>
    <t>Muu hariduskulu</t>
  </si>
  <si>
    <t>Lasteaed Vikerkaar kolimisega seotud kulud</t>
  </si>
  <si>
    <t>- Haapsalu Piiskopilinnuse muinsuskaitselised avariitööd</t>
  </si>
  <si>
    <t>- Jaani kiriku muinsuskaitselised tööd</t>
  </si>
  <si>
    <t>- Vana kalmistu väravate rekonstrueerimine</t>
  </si>
  <si>
    <t>LISA 2</t>
  </si>
  <si>
    <t>LISA 1</t>
  </si>
  <si>
    <t>LISA 3</t>
  </si>
  <si>
    <t>17.06.2011 määrusega nr 34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</si>
</sst>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0.0%"/>
    <numFmt numFmtId="176" formatCode="0.000%"/>
    <numFmt numFmtId="177" formatCode="#,##0.000"/>
    <numFmt numFmtId="178" formatCode="0.000000"/>
    <numFmt numFmtId="179" formatCode="0.0000000"/>
    <numFmt numFmtId="180" formatCode="#,##0.0000"/>
    <numFmt numFmtId="181" formatCode="_-* #,##0.0\ _k_r_-;\-* #,##0.0\ _k_r_-;_-* &quot;-&quot;??\ _k_r_-;_-@_-"/>
    <numFmt numFmtId="182" formatCode="_-* #,##0\ _k_r_-;\-* #,##0\ _k_r_-;_-* &quot;-&quot;??\ _k_r_-;_-@_-"/>
    <numFmt numFmtId="183" formatCode="_-* #,##0.000\ _k_r_-;\-* #,##0.000\ _k_r_-;_-* &quot;-&quot;??\ _k_r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425]d\.\ mmmm\ yyyy&quot;. a.&quot;"/>
    <numFmt numFmtId="188" formatCode="mmm/yyyy"/>
    <numFmt numFmtId="189" formatCode="&quot;Jah&quot;;&quot;Jah&quot;;&quot;Ei&quot;"/>
    <numFmt numFmtId="190" formatCode="&quot;Tõene&quot;;&quot;Tõene&quot;;&quot;Väär&quot;"/>
    <numFmt numFmtId="191" formatCode="&quot;Sees&quot;;&quot;Sees&quot;;&quot;Väljas&quot;"/>
    <numFmt numFmtId="192" formatCode="[$€-2]\ #,##0.00_);[Red]\([$€-2]\ #,##0.00\)"/>
  </numFmts>
  <fonts count="6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9"/>
      <color indexed="12"/>
      <name val="Times New Roman"/>
      <family val="1"/>
    </font>
    <font>
      <sz val="9"/>
      <name val="Arial"/>
      <family val="2"/>
    </font>
    <font>
      <sz val="12"/>
      <color indexed="12"/>
      <name val="Times New Roman"/>
      <family val="1"/>
    </font>
    <font>
      <i/>
      <sz val="9"/>
      <name val="Times New Roman"/>
      <family val="1"/>
    </font>
    <font>
      <i/>
      <sz val="7"/>
      <name val="Arial"/>
      <family val="2"/>
    </font>
    <font>
      <i/>
      <sz val="7"/>
      <name val="Times New Roman"/>
      <family val="1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i/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3" borderId="3" applyNumberFormat="0" applyAlignment="0" applyProtection="0"/>
    <xf numFmtId="0" fontId="10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0" fillId="24" borderId="5" applyNumberFormat="0" applyFont="0" applyAlignment="0" applyProtection="0"/>
    <xf numFmtId="0" fontId="57" fillId="25" borderId="0" applyNumberFormat="0" applyBorder="0" applyAlignment="0" applyProtection="0"/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0" borderId="9" applyNumberFormat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center"/>
    </xf>
    <xf numFmtId="3" fontId="5" fillId="33" borderId="12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left"/>
    </xf>
    <xf numFmtId="3" fontId="6" fillId="0" borderId="12" xfId="0" applyNumberFormat="1" applyFont="1" applyBorder="1" applyAlignment="1">
      <alignment/>
    </xf>
    <xf numFmtId="49" fontId="5" fillId="33" borderId="12" xfId="46" applyNumberFormat="1" applyFont="1" applyFill="1" applyBorder="1" applyAlignment="1">
      <alignment horizontal="left"/>
      <protection/>
    </xf>
    <xf numFmtId="0" fontId="6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/>
    </xf>
    <xf numFmtId="3" fontId="6" fillId="0" borderId="13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49" fontId="5" fillId="0" borderId="12" xfId="46" applyNumberFormat="1" applyFont="1" applyFill="1" applyBorder="1" applyAlignment="1">
      <alignment horizontal="left"/>
      <protection/>
    </xf>
    <xf numFmtId="3" fontId="5" fillId="0" borderId="12" xfId="0" applyNumberFormat="1" applyFont="1" applyFill="1" applyBorder="1" applyAlignment="1" applyProtection="1">
      <alignment/>
      <protection locked="0"/>
    </xf>
    <xf numFmtId="3" fontId="0" fillId="0" borderId="12" xfId="39" applyNumberFormat="1" applyFont="1" applyFill="1" applyBorder="1" applyAlignment="1">
      <alignment horizontal="right"/>
    </xf>
    <xf numFmtId="49" fontId="5" fillId="0" borderId="10" xfId="46" applyNumberFormat="1" applyFont="1" applyFill="1" applyBorder="1" applyAlignment="1">
      <alignment horizontal="left"/>
      <protection/>
    </xf>
    <xf numFmtId="3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3" fontId="5" fillId="33" borderId="12" xfId="0" applyNumberFormat="1" applyFont="1" applyFill="1" applyBorder="1" applyAlignment="1" applyProtection="1">
      <alignment/>
      <protection/>
    </xf>
    <xf numFmtId="49" fontId="5" fillId="33" borderId="12" xfId="46" applyNumberFormat="1" applyFont="1" applyFill="1" applyBorder="1" applyAlignment="1">
      <alignment horizontal="center"/>
      <protection/>
    </xf>
    <xf numFmtId="49" fontId="5" fillId="0" borderId="12" xfId="46" applyNumberFormat="1" applyFont="1" applyFill="1" applyBorder="1" applyAlignment="1">
      <alignment horizontal="center"/>
      <protection/>
    </xf>
    <xf numFmtId="49" fontId="5" fillId="0" borderId="15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0" xfId="46" applyNumberFormat="1" applyFont="1" applyFill="1" applyBorder="1" applyAlignment="1">
      <alignment horizontal="center"/>
      <protection/>
    </xf>
    <xf numFmtId="49" fontId="14" fillId="0" borderId="0" xfId="0" applyNumberFormat="1" applyFont="1" applyAlignment="1">
      <alignment horizontal="center"/>
    </xf>
    <xf numFmtId="49" fontId="17" fillId="0" borderId="12" xfId="0" applyNumberFormat="1" applyFont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3" fontId="9" fillId="0" borderId="12" xfId="0" applyNumberFormat="1" applyFont="1" applyFill="1" applyBorder="1" applyAlignment="1">
      <alignment/>
    </xf>
    <xf numFmtId="49" fontId="14" fillId="0" borderId="0" xfId="0" applyNumberFormat="1" applyFont="1" applyAlignment="1">
      <alignment wrapText="1"/>
    </xf>
    <xf numFmtId="49" fontId="9" fillId="0" borderId="12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/>
    </xf>
    <xf numFmtId="49" fontId="6" fillId="0" borderId="17" xfId="0" applyNumberFormat="1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5" fillId="33" borderId="12" xfId="46" applyNumberFormat="1" applyFont="1" applyFill="1" applyBorder="1" applyAlignment="1">
      <alignment/>
      <protection/>
    </xf>
    <xf numFmtId="49" fontId="5" fillId="0" borderId="12" xfId="46" applyNumberFormat="1" applyFont="1" applyFill="1" applyBorder="1" applyAlignment="1">
      <alignment/>
      <protection/>
    </xf>
    <xf numFmtId="49" fontId="5" fillId="0" borderId="15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5" fillId="33" borderId="15" xfId="0" applyNumberFormat="1" applyFont="1" applyFill="1" applyBorder="1" applyAlignment="1">
      <alignment/>
    </xf>
    <xf numFmtId="49" fontId="14" fillId="0" borderId="0" xfId="0" applyNumberFormat="1" applyFont="1" applyAlignment="1">
      <alignment/>
    </xf>
    <xf numFmtId="3" fontId="0" fillId="0" borderId="12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/>
    </xf>
    <xf numFmtId="49" fontId="5" fillId="0" borderId="10" xfId="46" applyNumberFormat="1" applyFont="1" applyFill="1" applyBorder="1" applyAlignment="1">
      <alignment wrapText="1"/>
      <protection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18" fillId="0" borderId="0" xfId="0" applyFont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49" fontId="5" fillId="0" borderId="12" xfId="46" applyNumberFormat="1" applyFont="1" applyFill="1" applyBorder="1" applyAlignment="1">
      <alignment wrapText="1"/>
      <protection/>
    </xf>
    <xf numFmtId="49" fontId="7" fillId="0" borderId="12" xfId="0" applyNumberFormat="1" applyFont="1" applyBorder="1" applyAlignment="1">
      <alignment wrapText="1"/>
    </xf>
    <xf numFmtId="49" fontId="9" fillId="0" borderId="12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3" fontId="9" fillId="0" borderId="12" xfId="39" applyNumberFormat="1" applyFont="1" applyFill="1" applyBorder="1" applyAlignment="1">
      <alignment horizontal="right"/>
    </xf>
    <xf numFmtId="49" fontId="9" fillId="0" borderId="15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 wrapText="1"/>
    </xf>
    <xf numFmtId="49" fontId="6" fillId="0" borderId="18" xfId="0" applyNumberFormat="1" applyFont="1" applyBorder="1" applyAlignment="1">
      <alignment horizontal="left"/>
    </xf>
    <xf numFmtId="0" fontId="19" fillId="0" borderId="0" xfId="0" applyFont="1" applyAlignment="1">
      <alignment/>
    </xf>
    <xf numFmtId="3" fontId="6" fillId="0" borderId="13" xfId="0" applyNumberFormat="1" applyFont="1" applyFill="1" applyBorder="1" applyAlignment="1">
      <alignment/>
    </xf>
    <xf numFmtId="49" fontId="20" fillId="0" borderId="13" xfId="0" applyNumberFormat="1" applyFont="1" applyBorder="1" applyAlignment="1">
      <alignment horizontal="left"/>
    </xf>
    <xf numFmtId="0" fontId="20" fillId="0" borderId="13" xfId="0" applyFont="1" applyBorder="1" applyAlignment="1">
      <alignment/>
    </xf>
    <xf numFmtId="3" fontId="20" fillId="0" borderId="13" xfId="0" applyNumberFormat="1" applyFont="1" applyFill="1" applyBorder="1" applyAlignment="1">
      <alignment/>
    </xf>
    <xf numFmtId="0" fontId="21" fillId="0" borderId="0" xfId="0" applyFont="1" applyAlignment="1">
      <alignment/>
    </xf>
    <xf numFmtId="49" fontId="0" fillId="0" borderId="12" xfId="0" applyNumberFormat="1" applyFont="1" applyBorder="1" applyAlignment="1">
      <alignment horizontal="center" textRotation="90"/>
    </xf>
    <xf numFmtId="3" fontId="6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22" fillId="0" borderId="0" xfId="46" applyNumberFormat="1" applyFont="1" applyFill="1" applyBorder="1" applyProtection="1">
      <alignment/>
      <protection/>
    </xf>
    <xf numFmtId="14" fontId="0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2" xfId="0" applyFont="1" applyBorder="1" applyAlignment="1">
      <alignment wrapText="1"/>
    </xf>
    <xf numFmtId="3" fontId="18" fillId="0" borderId="0" xfId="0" applyNumberFormat="1" applyFont="1" applyAlignment="1">
      <alignment/>
    </xf>
    <xf numFmtId="49" fontId="5" fillId="33" borderId="14" xfId="46" applyNumberFormat="1" applyFont="1" applyFill="1" applyBorder="1" applyAlignment="1">
      <alignment/>
      <protection/>
    </xf>
    <xf numFmtId="49" fontId="5" fillId="33" borderId="12" xfId="46" applyNumberFormat="1" applyFont="1" applyFill="1" applyBorder="1" applyAlignment="1">
      <alignment horizontal="left"/>
      <protection/>
    </xf>
    <xf numFmtId="49" fontId="5" fillId="33" borderId="14" xfId="46" applyNumberFormat="1" applyFont="1" applyFill="1" applyBorder="1" applyAlignment="1">
      <alignment horizontal="center"/>
      <protection/>
    </xf>
    <xf numFmtId="3" fontId="26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3" fontId="22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2" fillId="0" borderId="0" xfId="46" applyNumberFormat="1" applyFont="1" applyFill="1" applyBorder="1" applyProtection="1">
      <alignment/>
      <protection/>
    </xf>
    <xf numFmtId="3" fontId="27" fillId="0" borderId="0" xfId="0" applyNumberFormat="1" applyFont="1" applyBorder="1" applyAlignment="1">
      <alignment/>
    </xf>
    <xf numFmtId="3" fontId="28" fillId="0" borderId="0" xfId="0" applyNumberFormat="1" applyFont="1" applyAlignment="1">
      <alignment horizontal="right"/>
    </xf>
    <xf numFmtId="14" fontId="28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3" fontId="29" fillId="0" borderId="0" xfId="0" applyNumberFormat="1" applyFont="1" applyAlignment="1">
      <alignment/>
    </xf>
    <xf numFmtId="3" fontId="29" fillId="0" borderId="10" xfId="0" applyNumberFormat="1" applyFont="1" applyBorder="1" applyAlignment="1">
      <alignment/>
    </xf>
    <xf numFmtId="3" fontId="30" fillId="0" borderId="0" xfId="0" applyNumberFormat="1" applyFont="1" applyAlignment="1">
      <alignment/>
    </xf>
    <xf numFmtId="3" fontId="29" fillId="0" borderId="12" xfId="0" applyNumberFormat="1" applyFont="1" applyBorder="1" applyAlignment="1">
      <alignment/>
    </xf>
    <xf numFmtId="3" fontId="29" fillId="0" borderId="0" xfId="46" applyNumberFormat="1" applyFont="1" applyFill="1" applyBorder="1" applyProtection="1">
      <alignment/>
      <protection/>
    </xf>
    <xf numFmtId="3" fontId="29" fillId="33" borderId="12" xfId="0" applyNumberFormat="1" applyFont="1" applyFill="1" applyBorder="1" applyAlignment="1" applyProtection="1">
      <alignment/>
      <protection/>
    </xf>
    <xf numFmtId="3" fontId="3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5" fillId="33" borderId="12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>
      <alignment horizontal="right"/>
    </xf>
    <xf numFmtId="3" fontId="5" fillId="0" borderId="12" xfId="46" applyNumberFormat="1" applyFont="1" applyFill="1" applyBorder="1" applyProtection="1">
      <alignment/>
      <protection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0" fontId="23" fillId="0" borderId="13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4" fillId="0" borderId="0" xfId="0" applyFont="1" applyAlignment="1">
      <alignment/>
    </xf>
    <xf numFmtId="49" fontId="23" fillId="0" borderId="11" xfId="0" applyNumberFormat="1" applyFont="1" applyBorder="1" applyAlignment="1">
      <alignment horizontal="left"/>
    </xf>
    <xf numFmtId="0" fontId="23" fillId="0" borderId="11" xfId="0" applyFont="1" applyBorder="1" applyAlignment="1">
      <alignment/>
    </xf>
    <xf numFmtId="3" fontId="23" fillId="0" borderId="11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5" fillId="33" borderId="12" xfId="46" applyFont="1" applyFill="1" applyBorder="1" applyAlignment="1">
      <alignment horizontal="left"/>
      <protection/>
    </xf>
    <xf numFmtId="0" fontId="5" fillId="33" borderId="12" xfId="46" applyFont="1" applyFill="1" applyBorder="1">
      <alignment/>
      <protection/>
    </xf>
    <xf numFmtId="3" fontId="5" fillId="33" borderId="12" xfId="46" applyNumberFormat="1" applyFont="1" applyFill="1" applyBorder="1">
      <alignment/>
      <protection/>
    </xf>
    <xf numFmtId="3" fontId="0" fillId="0" borderId="12" xfId="0" applyNumberFormat="1" applyFont="1" applyFill="1" applyBorder="1" applyAlignment="1">
      <alignment/>
    </xf>
    <xf numFmtId="49" fontId="9" fillId="0" borderId="16" xfId="0" applyNumberFormat="1" applyFont="1" applyFill="1" applyBorder="1" applyAlignment="1">
      <alignment horizontal="center"/>
    </xf>
    <xf numFmtId="49" fontId="9" fillId="0" borderId="12" xfId="46" applyNumberFormat="1" applyFont="1" applyFill="1" applyBorder="1" applyAlignment="1">
      <alignment wrapText="1"/>
      <protection/>
    </xf>
    <xf numFmtId="49" fontId="5" fillId="0" borderId="12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5" fillId="0" borderId="10" xfId="46" applyNumberFormat="1" applyFont="1" applyFill="1" applyBorder="1" applyAlignment="1">
      <alignment horizontal="left"/>
      <protection/>
    </xf>
    <xf numFmtId="3" fontId="5" fillId="0" borderId="18" xfId="46" applyNumberFormat="1" applyFont="1" applyFill="1" applyBorder="1">
      <alignment/>
      <protection/>
    </xf>
    <xf numFmtId="0" fontId="5" fillId="0" borderId="10" xfId="46" applyFont="1" applyFill="1" applyBorder="1" applyAlignment="1">
      <alignment wrapText="1"/>
      <protection/>
    </xf>
    <xf numFmtId="0" fontId="0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25" fillId="0" borderId="0" xfId="46" applyFont="1" applyFill="1" applyBorder="1">
      <alignment/>
      <protection/>
    </xf>
    <xf numFmtId="0" fontId="25" fillId="0" borderId="0" xfId="0" applyFont="1" applyBorder="1" applyAlignment="1">
      <alignment/>
    </xf>
    <xf numFmtId="3" fontId="2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25" fillId="0" borderId="0" xfId="46" applyNumberFormat="1" applyFont="1" applyFill="1" applyBorder="1" applyAlignment="1">
      <alignment horizontal="left"/>
      <protection/>
    </xf>
    <xf numFmtId="3" fontId="26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9" fillId="0" borderId="15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/>
    </xf>
    <xf numFmtId="49" fontId="0" fillId="0" borderId="12" xfId="0" applyNumberFormat="1" applyFont="1" applyFill="1" applyBorder="1" applyAlignment="1">
      <alignment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_Sheet1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5.57421875" style="1" customWidth="1"/>
    <col min="2" max="2" width="4.57421875" style="1" customWidth="1"/>
    <col min="3" max="3" width="44.8515625" style="1" customWidth="1"/>
    <col min="4" max="4" width="11.7109375" style="122" customWidth="1"/>
    <col min="5" max="5" width="11.28125" style="114" customWidth="1"/>
    <col min="6" max="6" width="11.28125" style="3" customWidth="1"/>
    <col min="7" max="16384" width="9.140625" style="1" customWidth="1"/>
  </cols>
  <sheetData>
    <row r="1" ht="12.75">
      <c r="F1" s="80" t="s">
        <v>114</v>
      </c>
    </row>
    <row r="2" spans="4:6" s="6" customFormat="1" ht="14.25" customHeight="1">
      <c r="D2" s="117"/>
      <c r="E2" s="110"/>
      <c r="F2" s="80" t="s">
        <v>21</v>
      </c>
    </row>
    <row r="3" spans="4:6" s="6" customFormat="1" ht="14.25" customHeight="1">
      <c r="D3" s="117"/>
      <c r="E3" s="110"/>
      <c r="F3" s="80" t="s">
        <v>42</v>
      </c>
    </row>
    <row r="4" spans="4:6" s="6" customFormat="1" ht="14.25" customHeight="1">
      <c r="D4" s="118"/>
      <c r="E4" s="111"/>
      <c r="F4" s="102" t="s">
        <v>116</v>
      </c>
    </row>
    <row r="5" spans="4:6" s="6" customFormat="1" ht="14.25" customHeight="1">
      <c r="D5" s="118"/>
      <c r="E5" s="111"/>
      <c r="F5" s="102"/>
    </row>
    <row r="6" spans="1:5" s="6" customFormat="1" ht="14.25" customHeight="1">
      <c r="A6" s="73" t="s">
        <v>80</v>
      </c>
      <c r="D6" s="119"/>
      <c r="E6" s="112"/>
    </row>
    <row r="7" spans="1:6" s="6" customFormat="1" ht="15">
      <c r="A7" s="73"/>
      <c r="B7" s="73"/>
      <c r="D7" s="120"/>
      <c r="E7" s="113"/>
      <c r="F7" s="100"/>
    </row>
    <row r="8" spans="1:6" ht="54" customHeight="1">
      <c r="A8" s="98" t="s">
        <v>33</v>
      </c>
      <c r="B8" s="98" t="s">
        <v>32</v>
      </c>
      <c r="C8" s="14" t="s">
        <v>34</v>
      </c>
      <c r="D8" s="134" t="s">
        <v>77</v>
      </c>
      <c r="E8" s="134" t="s">
        <v>78</v>
      </c>
      <c r="F8" s="134" t="s">
        <v>79</v>
      </c>
    </row>
    <row r="9" spans="1:6" ht="12.75" customHeight="1">
      <c r="A9" s="104">
        <v>3</v>
      </c>
      <c r="B9" s="104"/>
      <c r="C9" s="37" t="s">
        <v>46</v>
      </c>
      <c r="D9" s="132"/>
      <c r="E9" s="132">
        <f>E10+E13</f>
        <v>36081</v>
      </c>
      <c r="F9" s="132"/>
    </row>
    <row r="10" spans="1:6" ht="12.75" customHeight="1">
      <c r="A10" s="18">
        <v>30</v>
      </c>
      <c r="B10" s="18"/>
      <c r="C10" s="79" t="s">
        <v>57</v>
      </c>
      <c r="D10" s="42"/>
      <c r="E10" s="42">
        <f>SUM(E11:E12)</f>
        <v>46214</v>
      </c>
      <c r="F10" s="15"/>
    </row>
    <row r="11" spans="1:6" ht="12.75" customHeight="1">
      <c r="A11" s="136">
        <v>3000</v>
      </c>
      <c r="B11" s="136"/>
      <c r="C11" s="135" t="s">
        <v>59</v>
      </c>
      <c r="D11" s="67">
        <v>4739550</v>
      </c>
      <c r="E11" s="67">
        <v>46214</v>
      </c>
      <c r="F11" s="67">
        <f>D11+E11</f>
        <v>4785764</v>
      </c>
    </row>
    <row r="12" spans="1:6" ht="12.75" customHeight="1">
      <c r="A12" s="136">
        <v>3030</v>
      </c>
      <c r="B12" s="136"/>
      <c r="C12" s="135" t="s">
        <v>58</v>
      </c>
      <c r="D12" s="67">
        <v>0</v>
      </c>
      <c r="E12" s="67">
        <v>0</v>
      </c>
      <c r="F12" s="67">
        <f>D12+E12</f>
        <v>0</v>
      </c>
    </row>
    <row r="13" spans="1:6" ht="12.75" customHeight="1">
      <c r="A13" s="18" t="s">
        <v>8</v>
      </c>
      <c r="B13" s="18"/>
      <c r="C13" s="79" t="s">
        <v>39</v>
      </c>
      <c r="D13" s="42"/>
      <c r="E13" s="42">
        <f>E14+E17</f>
        <v>-10133</v>
      </c>
      <c r="F13" s="15"/>
    </row>
    <row r="14" spans="1:6" ht="12.75" customHeight="1">
      <c r="A14" s="38" t="s">
        <v>74</v>
      </c>
      <c r="B14" s="38"/>
      <c r="C14" s="37" t="s">
        <v>73</v>
      </c>
      <c r="D14" s="160"/>
      <c r="E14" s="160">
        <f>E15</f>
        <v>5361</v>
      </c>
      <c r="F14" s="36"/>
    </row>
    <row r="15" spans="1:6" s="155" customFormat="1" ht="12.75" customHeight="1">
      <c r="A15" s="17" t="s">
        <v>88</v>
      </c>
      <c r="B15" s="17"/>
      <c r="C15" s="161" t="s">
        <v>89</v>
      </c>
      <c r="D15" s="162"/>
      <c r="E15" s="162">
        <f>E16</f>
        <v>5361</v>
      </c>
      <c r="F15" s="13"/>
    </row>
    <row r="16" spans="1:6" s="92" customFormat="1" ht="12.75" customHeight="1">
      <c r="A16" s="57"/>
      <c r="B16" s="57"/>
      <c r="C16" s="163" t="s">
        <v>90</v>
      </c>
      <c r="D16" s="164">
        <v>76694</v>
      </c>
      <c r="E16" s="164">
        <v>5361</v>
      </c>
      <c r="F16" s="55">
        <f>D16+E16</f>
        <v>82055</v>
      </c>
    </row>
    <row r="17" spans="1:6" ht="12.75" customHeight="1">
      <c r="A17" s="12" t="s">
        <v>9</v>
      </c>
      <c r="B17" s="12"/>
      <c r="C17" s="105" t="s">
        <v>4</v>
      </c>
      <c r="D17" s="121"/>
      <c r="E17" s="31">
        <f>E18</f>
        <v>-15494</v>
      </c>
      <c r="F17" s="123"/>
    </row>
    <row r="18" spans="1:6" ht="12.75" customHeight="1">
      <c r="A18" s="7" t="s">
        <v>11</v>
      </c>
      <c r="B18" s="7"/>
      <c r="C18" s="8" t="s">
        <v>10</v>
      </c>
      <c r="D18" s="9">
        <f>D19+D20</f>
        <v>2424010</v>
      </c>
      <c r="E18" s="9">
        <f>E19+E20</f>
        <v>-15494</v>
      </c>
      <c r="F18" s="9">
        <f>F19+F20</f>
        <v>2408516</v>
      </c>
    </row>
    <row r="19" spans="1:6" s="4" customFormat="1" ht="12.75" customHeight="1">
      <c r="A19" s="11"/>
      <c r="B19" s="11"/>
      <c r="C19" s="21" t="s">
        <v>40</v>
      </c>
      <c r="D19" s="99">
        <v>245894</v>
      </c>
      <c r="E19" s="99">
        <v>7686</v>
      </c>
      <c r="F19" s="19">
        <f>D19+E19</f>
        <v>253580</v>
      </c>
    </row>
    <row r="20" spans="1:6" s="4" customFormat="1" ht="12.75" customHeight="1">
      <c r="A20" s="11"/>
      <c r="B20" s="11"/>
      <c r="C20" s="21" t="s">
        <v>41</v>
      </c>
      <c r="D20" s="58">
        <f>D21+D25</f>
        <v>2178116</v>
      </c>
      <c r="E20" s="58">
        <f>E21+E25</f>
        <v>-23180</v>
      </c>
      <c r="F20" s="58">
        <f>F21+F25</f>
        <v>2154936</v>
      </c>
    </row>
    <row r="21" spans="1:6" s="140" customFormat="1" ht="12.75" customHeight="1">
      <c r="A21" s="141"/>
      <c r="B21" s="141"/>
      <c r="C21" s="142" t="s">
        <v>2</v>
      </c>
      <c r="D21" s="143">
        <f>D22+D23+D24</f>
        <v>253463</v>
      </c>
      <c r="E21" s="143">
        <f>SUM(E22:E24)</f>
        <v>-23180</v>
      </c>
      <c r="F21" s="139">
        <f aca="true" t="shared" si="0" ref="F21:F34">D21+E21</f>
        <v>230283</v>
      </c>
    </row>
    <row r="22" spans="1:8" s="5" customFormat="1" ht="12.75" customHeight="1">
      <c r="A22" s="22"/>
      <c r="B22" s="22"/>
      <c r="C22" s="25" t="s">
        <v>43</v>
      </c>
      <c r="D22" s="23">
        <v>231333</v>
      </c>
      <c r="E22" s="23">
        <v>-17884</v>
      </c>
      <c r="F22" s="23">
        <f t="shared" si="0"/>
        <v>213449</v>
      </c>
      <c r="H22" s="165"/>
    </row>
    <row r="23" spans="1:6" s="5" customFormat="1" ht="12.75" customHeight="1">
      <c r="A23" s="22"/>
      <c r="B23" s="22"/>
      <c r="C23" s="25" t="s">
        <v>0</v>
      </c>
      <c r="D23" s="23">
        <v>9970</v>
      </c>
      <c r="E23" s="23">
        <v>-1385</v>
      </c>
      <c r="F23" s="23">
        <f t="shared" si="0"/>
        <v>8585</v>
      </c>
    </row>
    <row r="24" spans="1:6" s="5" customFormat="1" ht="12.75" customHeight="1">
      <c r="A24" s="22"/>
      <c r="B24" s="22"/>
      <c r="C24" s="25" t="s">
        <v>1</v>
      </c>
      <c r="D24" s="23">
        <v>12160</v>
      </c>
      <c r="E24" s="23">
        <v>-3911</v>
      </c>
      <c r="F24" s="23">
        <f t="shared" si="0"/>
        <v>8249</v>
      </c>
    </row>
    <row r="25" spans="1:6" s="140" customFormat="1" ht="12.75" customHeight="1">
      <c r="A25" s="137"/>
      <c r="B25" s="137"/>
      <c r="C25" s="138" t="s">
        <v>50</v>
      </c>
      <c r="D25" s="139">
        <f>D26+D29+D30+D31+D32+D33+D34</f>
        <v>1924653</v>
      </c>
      <c r="E25" s="139">
        <v>0</v>
      </c>
      <c r="F25" s="139">
        <f t="shared" si="0"/>
        <v>1924653</v>
      </c>
    </row>
    <row r="26" spans="1:6" s="5" customFormat="1" ht="12.75" customHeight="1">
      <c r="A26" s="22"/>
      <c r="B26" s="22"/>
      <c r="C26" s="25" t="s">
        <v>44</v>
      </c>
      <c r="D26" s="93">
        <f>D27+D28</f>
        <v>1661057</v>
      </c>
      <c r="E26" s="93">
        <v>0</v>
      </c>
      <c r="F26" s="23">
        <f t="shared" si="0"/>
        <v>1661057</v>
      </c>
    </row>
    <row r="27" spans="1:6" s="5" customFormat="1" ht="12.75" customHeight="1">
      <c r="A27" s="22"/>
      <c r="B27" s="22"/>
      <c r="C27" s="95" t="s">
        <v>85</v>
      </c>
      <c r="D27" s="96">
        <v>1618937</v>
      </c>
      <c r="E27" s="96"/>
      <c r="F27" s="168">
        <f>D27+E27</f>
        <v>1618937</v>
      </c>
    </row>
    <row r="28" spans="1:6" s="97" customFormat="1" ht="12.75" customHeight="1">
      <c r="A28" s="94"/>
      <c r="B28" s="94"/>
      <c r="C28" s="95" t="s">
        <v>18</v>
      </c>
      <c r="D28" s="96">
        <v>42120</v>
      </c>
      <c r="E28" s="96">
        <v>0</v>
      </c>
      <c r="F28" s="168">
        <f t="shared" si="0"/>
        <v>42120</v>
      </c>
    </row>
    <row r="29" spans="1:6" s="5" customFormat="1" ht="12.75" customHeight="1">
      <c r="A29" s="22"/>
      <c r="B29" s="22"/>
      <c r="C29" s="25" t="s">
        <v>86</v>
      </c>
      <c r="D29" s="93">
        <v>82109</v>
      </c>
      <c r="E29" s="93">
        <v>0</v>
      </c>
      <c r="F29" s="23">
        <f t="shared" si="0"/>
        <v>82109</v>
      </c>
    </row>
    <row r="30" spans="1:6" s="5" customFormat="1" ht="12.75" customHeight="1">
      <c r="A30" s="22"/>
      <c r="B30" s="22"/>
      <c r="C30" s="25" t="s">
        <v>45</v>
      </c>
      <c r="D30" s="93">
        <v>30331</v>
      </c>
      <c r="E30" s="93">
        <v>0</v>
      </c>
      <c r="F30" s="23">
        <f t="shared" si="0"/>
        <v>30331</v>
      </c>
    </row>
    <row r="31" spans="1:6" s="5" customFormat="1" ht="12.75" customHeight="1">
      <c r="A31" s="22"/>
      <c r="B31" s="22"/>
      <c r="C31" s="25" t="s">
        <v>22</v>
      </c>
      <c r="D31" s="93">
        <v>9596</v>
      </c>
      <c r="E31" s="93">
        <v>0</v>
      </c>
      <c r="F31" s="23">
        <f t="shared" si="0"/>
        <v>9596</v>
      </c>
    </row>
    <row r="32" spans="1:6" s="5" customFormat="1" ht="12.75" customHeight="1">
      <c r="A32" s="22"/>
      <c r="B32" s="59"/>
      <c r="C32" s="81" t="s">
        <v>24</v>
      </c>
      <c r="D32" s="93">
        <v>10694</v>
      </c>
      <c r="E32" s="93">
        <v>0</v>
      </c>
      <c r="F32" s="23">
        <f t="shared" si="0"/>
        <v>10694</v>
      </c>
    </row>
    <row r="33" spans="1:6" s="5" customFormat="1" ht="12.75" customHeight="1">
      <c r="A33" s="22"/>
      <c r="B33" s="59"/>
      <c r="C33" s="81" t="s">
        <v>19</v>
      </c>
      <c r="D33" s="93">
        <v>0</v>
      </c>
      <c r="E33" s="93">
        <v>0</v>
      </c>
      <c r="F33" s="23">
        <f t="shared" si="0"/>
        <v>0</v>
      </c>
    </row>
    <row r="34" spans="1:6" s="5" customFormat="1" ht="12.75" customHeight="1">
      <c r="A34" s="24"/>
      <c r="B34" s="91"/>
      <c r="C34" s="82" t="s">
        <v>3</v>
      </c>
      <c r="D34" s="78">
        <v>130866</v>
      </c>
      <c r="E34" s="78">
        <v>0</v>
      </c>
      <c r="F34" s="78">
        <f t="shared" si="0"/>
        <v>130866</v>
      </c>
    </row>
  </sheetData>
  <sheetProtection selectLockedCells="1" selectUnlockedCells="1"/>
  <printOptions/>
  <pageMargins left="0.9055118110236221" right="0.2362204724409449" top="0.5905511811023623" bottom="0.7480314960629921" header="0.2755905511811024" footer="0.5118110236220472"/>
  <pageSetup horizontalDpi="600" verticalDpi="600" orientation="portrait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6.57421875" style="54" customWidth="1"/>
    <col min="2" max="2" width="4.7109375" style="50" customWidth="1"/>
    <col min="3" max="3" width="39.00390625" style="66" customWidth="1"/>
    <col min="4" max="4" width="11.57421875" style="122" customWidth="1"/>
    <col min="5" max="5" width="11.7109375" style="114" customWidth="1"/>
    <col min="6" max="6" width="11.140625" style="3" customWidth="1"/>
    <col min="7" max="8" width="12.140625" style="27" bestFit="1" customWidth="1"/>
    <col min="9" max="9" width="9.28125" style="27" bestFit="1" customWidth="1"/>
    <col min="10" max="16384" width="9.140625" style="27" customWidth="1"/>
  </cols>
  <sheetData>
    <row r="1" ht="12.75">
      <c r="F1" s="80" t="s">
        <v>113</v>
      </c>
    </row>
    <row r="2" spans="1:6" s="75" customFormat="1" ht="13.5" customHeight="1">
      <c r="A2" s="6"/>
      <c r="B2" s="6"/>
      <c r="C2" s="154"/>
      <c r="D2" s="117"/>
      <c r="E2" s="110"/>
      <c r="F2" s="80" t="s">
        <v>21</v>
      </c>
    </row>
    <row r="3" spans="1:7" s="75" customFormat="1" ht="13.5" customHeight="1">
      <c r="A3" s="6"/>
      <c r="B3" s="6"/>
      <c r="C3" s="154"/>
      <c r="D3" s="117"/>
      <c r="E3" s="110"/>
      <c r="F3" s="80" t="s">
        <v>42</v>
      </c>
      <c r="G3" s="106"/>
    </row>
    <row r="4" spans="1:6" s="75" customFormat="1" ht="13.5" customHeight="1">
      <c r="A4" s="6"/>
      <c r="B4" s="6"/>
      <c r="C4" s="154"/>
      <c r="D4" s="118"/>
      <c r="E4" s="111"/>
      <c r="F4" s="102" t="s">
        <v>116</v>
      </c>
    </row>
    <row r="5" spans="1:6" s="75" customFormat="1" ht="13.5" customHeight="1">
      <c r="A5" s="6"/>
      <c r="B5" s="6"/>
      <c r="C5" s="154"/>
      <c r="D5" s="118"/>
      <c r="E5" s="111"/>
      <c r="F5" s="102"/>
    </row>
    <row r="6" spans="1:9" s="75" customFormat="1" ht="13.5" customHeight="1">
      <c r="A6" s="73" t="s">
        <v>76</v>
      </c>
      <c r="B6" s="6"/>
      <c r="C6" s="154"/>
      <c r="D6" s="119"/>
      <c r="E6" s="171"/>
      <c r="F6" s="6"/>
      <c r="H6" s="106"/>
      <c r="I6" s="106"/>
    </row>
    <row r="7" spans="1:6" s="75" customFormat="1" ht="13.5" customHeight="1">
      <c r="A7" s="74"/>
      <c r="B7" s="76"/>
      <c r="C7" s="77"/>
      <c r="D7" s="124"/>
      <c r="E7" s="115"/>
      <c r="F7" s="101"/>
    </row>
    <row r="8" spans="1:6" s="56" customFormat="1" ht="54" customHeight="1">
      <c r="A8" s="98" t="s">
        <v>33</v>
      </c>
      <c r="B8" s="98" t="s">
        <v>32</v>
      </c>
      <c r="C8" s="14" t="s">
        <v>34</v>
      </c>
      <c r="D8" s="134" t="s">
        <v>77</v>
      </c>
      <c r="E8" s="134" t="s">
        <v>78</v>
      </c>
      <c r="F8" s="134" t="s">
        <v>79</v>
      </c>
    </row>
    <row r="9" spans="1:6" ht="12.75">
      <c r="A9" s="32">
        <v>4</v>
      </c>
      <c r="B9" s="32"/>
      <c r="C9" s="62" t="s">
        <v>47</v>
      </c>
      <c r="D9" s="133"/>
      <c r="E9" s="133">
        <f>E10+E18+E29+E40+E47+E51</f>
        <v>29189</v>
      </c>
      <c r="F9" s="133"/>
    </row>
    <row r="10" spans="1:6" s="2" customFormat="1" ht="12.75">
      <c r="A10" s="108" t="s">
        <v>13</v>
      </c>
      <c r="B10" s="109"/>
      <c r="C10" s="107" t="s">
        <v>48</v>
      </c>
      <c r="D10" s="131"/>
      <c r="E10" s="131">
        <f>E11+E14</f>
        <v>47578</v>
      </c>
      <c r="F10" s="131"/>
    </row>
    <row r="11" spans="1:6" s="2" customFormat="1" ht="12.75">
      <c r="A11" s="38" t="s">
        <v>82</v>
      </c>
      <c r="B11" s="46"/>
      <c r="C11" s="63" t="s">
        <v>83</v>
      </c>
      <c r="D11" s="36"/>
      <c r="E11" s="36">
        <f>E12</f>
        <v>1578</v>
      </c>
      <c r="F11" s="36"/>
    </row>
    <row r="12" spans="1:6" s="2" customFormat="1" ht="12.75">
      <c r="A12" s="17"/>
      <c r="B12" s="40" t="s">
        <v>7</v>
      </c>
      <c r="C12" s="64" t="s">
        <v>53</v>
      </c>
      <c r="D12" s="13"/>
      <c r="E12" s="13">
        <f>E13</f>
        <v>1578</v>
      </c>
      <c r="F12" s="13"/>
    </row>
    <row r="13" spans="1:6" s="2" customFormat="1" ht="23.25">
      <c r="A13" s="51"/>
      <c r="B13" s="14"/>
      <c r="C13" s="152" t="s">
        <v>84</v>
      </c>
      <c r="D13" s="129">
        <v>0</v>
      </c>
      <c r="E13" s="129">
        <v>1578</v>
      </c>
      <c r="F13" s="129">
        <f>D13+E13</f>
        <v>1578</v>
      </c>
    </row>
    <row r="14" spans="1:11" s="1" customFormat="1" ht="12.75">
      <c r="A14" s="38" t="s">
        <v>28</v>
      </c>
      <c r="B14" s="46"/>
      <c r="C14" s="63" t="s">
        <v>54</v>
      </c>
      <c r="D14" s="36"/>
      <c r="E14" s="36">
        <f>E15</f>
        <v>46000</v>
      </c>
      <c r="F14" s="36"/>
      <c r="H14" s="169"/>
      <c r="I14" s="170"/>
      <c r="J14" s="166"/>
      <c r="K14" s="167"/>
    </row>
    <row r="15" spans="1:6" s="1" customFormat="1" ht="12.75">
      <c r="A15" s="17"/>
      <c r="B15" s="40" t="s">
        <v>7</v>
      </c>
      <c r="C15" s="64" t="s">
        <v>53</v>
      </c>
      <c r="D15" s="13"/>
      <c r="E15" s="13">
        <f>SUM(E16:E17)</f>
        <v>46000</v>
      </c>
      <c r="F15" s="13"/>
    </row>
    <row r="16" spans="1:6" s="1" customFormat="1" ht="12.75">
      <c r="A16" s="17"/>
      <c r="B16" s="40"/>
      <c r="C16" s="173" t="s">
        <v>102</v>
      </c>
      <c r="D16" s="174">
        <v>288881</v>
      </c>
      <c r="E16" s="174">
        <v>40000</v>
      </c>
      <c r="F16" s="174">
        <v>328881</v>
      </c>
    </row>
    <row r="17" spans="1:6" s="92" customFormat="1" ht="23.25">
      <c r="A17" s="51"/>
      <c r="B17" s="14"/>
      <c r="C17" s="152" t="s">
        <v>66</v>
      </c>
      <c r="D17" s="129">
        <v>38347</v>
      </c>
      <c r="E17" s="129">
        <v>6000</v>
      </c>
      <c r="F17" s="129">
        <f>D17+E17</f>
        <v>44347</v>
      </c>
    </row>
    <row r="18" spans="1:6" s="28" customFormat="1" ht="12.75">
      <c r="A18" s="18" t="s">
        <v>14</v>
      </c>
      <c r="B18" s="47"/>
      <c r="C18" s="65" t="s">
        <v>6</v>
      </c>
      <c r="D18" s="15"/>
      <c r="E18" s="15">
        <f>E19+E22+E25</f>
        <v>-33509</v>
      </c>
      <c r="F18" s="15"/>
    </row>
    <row r="19" spans="1:6" s="28" customFormat="1" ht="12.75">
      <c r="A19" s="32" t="s">
        <v>69</v>
      </c>
      <c r="B19" s="45"/>
      <c r="C19" s="62" t="s">
        <v>70</v>
      </c>
      <c r="D19" s="33"/>
      <c r="E19" s="33">
        <f>E20</f>
        <v>-6000</v>
      </c>
      <c r="F19" s="33"/>
    </row>
    <row r="20" spans="1:6" s="28" customFormat="1" ht="12.75">
      <c r="A20" s="17"/>
      <c r="B20" s="41" t="s">
        <v>7</v>
      </c>
      <c r="C20" s="64" t="s">
        <v>53</v>
      </c>
      <c r="D20" s="13"/>
      <c r="E20" s="13">
        <f>SUM(E21)</f>
        <v>-6000</v>
      </c>
      <c r="F20" s="13"/>
    </row>
    <row r="21" spans="1:6" s="28" customFormat="1" ht="12.75">
      <c r="A21" s="57"/>
      <c r="B21" s="85"/>
      <c r="C21" s="150" t="s">
        <v>96</v>
      </c>
      <c r="D21" s="55">
        <v>15339</v>
      </c>
      <c r="E21" s="55">
        <v>-6000</v>
      </c>
      <c r="F21" s="55">
        <f>D21+E21</f>
        <v>9339</v>
      </c>
    </row>
    <row r="22" spans="1:6" s="28" customFormat="1" ht="12.75">
      <c r="A22" s="38" t="s">
        <v>91</v>
      </c>
      <c r="B22" s="46"/>
      <c r="C22" s="63" t="s">
        <v>95</v>
      </c>
      <c r="D22" s="36"/>
      <c r="E22" s="36">
        <f>E23</f>
        <v>12491</v>
      </c>
      <c r="F22" s="36"/>
    </row>
    <row r="23" spans="1:6" s="28" customFormat="1" ht="12.75">
      <c r="A23" s="52"/>
      <c r="B23" s="41" t="s">
        <v>92</v>
      </c>
      <c r="C23" s="64" t="s">
        <v>93</v>
      </c>
      <c r="D23" s="13">
        <v>0</v>
      </c>
      <c r="E23" s="13">
        <f>SUM(E24)</f>
        <v>12491</v>
      </c>
      <c r="F23" s="13"/>
    </row>
    <row r="24" spans="1:6" s="28" customFormat="1" ht="26.25">
      <c r="A24" s="10"/>
      <c r="B24" s="41"/>
      <c r="C24" s="84" t="s">
        <v>94</v>
      </c>
      <c r="D24" s="130">
        <v>0</v>
      </c>
      <c r="E24" s="130">
        <v>12491</v>
      </c>
      <c r="F24" s="130">
        <f>D24+E24</f>
        <v>12491</v>
      </c>
    </row>
    <row r="25" spans="1:6" ht="12.75">
      <c r="A25" s="38" t="s">
        <v>29</v>
      </c>
      <c r="B25" s="46"/>
      <c r="C25" s="63" t="s">
        <v>55</v>
      </c>
      <c r="D25" s="36"/>
      <c r="E25" s="36">
        <f>E26</f>
        <v>-40000</v>
      </c>
      <c r="F25" s="36"/>
    </row>
    <row r="26" spans="1:6" ht="12.75">
      <c r="A26" s="52"/>
      <c r="B26" s="41" t="s">
        <v>7</v>
      </c>
      <c r="C26" s="64" t="s">
        <v>53</v>
      </c>
      <c r="D26" s="13"/>
      <c r="E26" s="13">
        <f>E27+E28</f>
        <v>-40000</v>
      </c>
      <c r="F26" s="13"/>
    </row>
    <row r="27" spans="1:6" ht="26.25">
      <c r="A27" s="10"/>
      <c r="B27" s="41"/>
      <c r="C27" s="84" t="s">
        <v>103</v>
      </c>
      <c r="D27" s="130">
        <v>126311</v>
      </c>
      <c r="E27" s="130">
        <v>-30000</v>
      </c>
      <c r="F27" s="130">
        <f>SUM(D27:E27)</f>
        <v>96311</v>
      </c>
    </row>
    <row r="28" spans="1:6" ht="12.75">
      <c r="A28" s="10"/>
      <c r="B28" s="41"/>
      <c r="C28" s="84" t="s">
        <v>104</v>
      </c>
      <c r="D28" s="130">
        <v>25565</v>
      </c>
      <c r="E28" s="130">
        <v>-10000</v>
      </c>
      <c r="F28" s="130">
        <f>SUM(D28:E28)</f>
        <v>15565</v>
      </c>
    </row>
    <row r="29" spans="1:6" s="2" customFormat="1" ht="12.75">
      <c r="A29" s="18" t="s">
        <v>15</v>
      </c>
      <c r="B29" s="47"/>
      <c r="C29" s="65" t="s">
        <v>5</v>
      </c>
      <c r="D29" s="15"/>
      <c r="E29" s="15">
        <f>E30+E33+E37</f>
        <v>17000</v>
      </c>
      <c r="F29" s="15"/>
    </row>
    <row r="30" spans="1:6" s="2" customFormat="1" ht="12.75">
      <c r="A30" s="38" t="s">
        <v>62</v>
      </c>
      <c r="B30" s="46"/>
      <c r="C30" s="63" t="s">
        <v>61</v>
      </c>
      <c r="D30" s="36"/>
      <c r="E30" s="36">
        <f>E31</f>
        <v>15000</v>
      </c>
      <c r="F30" s="36"/>
    </row>
    <row r="31" spans="1:6" s="2" customFormat="1" ht="12.75">
      <c r="A31" s="38"/>
      <c r="B31" s="41" t="s">
        <v>7</v>
      </c>
      <c r="C31" s="64" t="s">
        <v>53</v>
      </c>
      <c r="D31" s="36"/>
      <c r="E31" s="148">
        <f>E32</f>
        <v>15000</v>
      </c>
      <c r="F31" s="36"/>
    </row>
    <row r="32" spans="1:6" s="92" customFormat="1" ht="12">
      <c r="A32" s="57"/>
      <c r="B32" s="149"/>
      <c r="C32" s="89" t="s">
        <v>63</v>
      </c>
      <c r="D32" s="55">
        <v>124628</v>
      </c>
      <c r="E32" s="55">
        <v>15000</v>
      </c>
      <c r="F32" s="55">
        <f>D32+E32</f>
        <v>139628</v>
      </c>
    </row>
    <row r="33" spans="1:6" s="92" customFormat="1" ht="12.75">
      <c r="A33" s="38" t="s">
        <v>97</v>
      </c>
      <c r="B33" s="46"/>
      <c r="C33" s="63" t="s">
        <v>98</v>
      </c>
      <c r="D33" s="36"/>
      <c r="E33" s="36">
        <f>E34</f>
        <v>17000</v>
      </c>
      <c r="F33" s="36"/>
    </row>
    <row r="34" spans="1:6" s="92" customFormat="1" ht="12.75">
      <c r="A34" s="38"/>
      <c r="B34" s="41" t="s">
        <v>7</v>
      </c>
      <c r="C34" s="64" t="s">
        <v>53</v>
      </c>
      <c r="D34" s="36"/>
      <c r="E34" s="148">
        <f>E35+E36</f>
        <v>17000</v>
      </c>
      <c r="F34" s="36"/>
    </row>
    <row r="35" spans="1:6" s="92" customFormat="1" ht="23.25">
      <c r="A35" s="38"/>
      <c r="B35" s="41"/>
      <c r="C35" s="90" t="s">
        <v>100</v>
      </c>
      <c r="D35" s="55">
        <v>5752</v>
      </c>
      <c r="E35" s="55">
        <v>3000</v>
      </c>
      <c r="F35" s="55">
        <f>D35+E35</f>
        <v>8752</v>
      </c>
    </row>
    <row r="36" spans="1:6" s="92" customFormat="1" ht="23.25">
      <c r="A36" s="57"/>
      <c r="B36" s="149"/>
      <c r="C36" s="90" t="s">
        <v>99</v>
      </c>
      <c r="D36" s="55">
        <v>0</v>
      </c>
      <c r="E36" s="55">
        <v>14000</v>
      </c>
      <c r="F36" s="55">
        <f>D36+E36</f>
        <v>14000</v>
      </c>
    </row>
    <row r="37" spans="1:6" s="92" customFormat="1" ht="12.75">
      <c r="A37" s="38" t="s">
        <v>105</v>
      </c>
      <c r="B37" s="46"/>
      <c r="C37" s="63" t="s">
        <v>101</v>
      </c>
      <c r="D37" s="36"/>
      <c r="E37" s="36">
        <f>E38</f>
        <v>-15000</v>
      </c>
      <c r="F37" s="36"/>
    </row>
    <row r="38" spans="1:6" s="92" customFormat="1" ht="12.75">
      <c r="A38" s="38"/>
      <c r="B38" s="41" t="s">
        <v>7</v>
      </c>
      <c r="C38" s="64" t="s">
        <v>53</v>
      </c>
      <c r="D38" s="36"/>
      <c r="E38" s="148">
        <f>E39</f>
        <v>-15000</v>
      </c>
      <c r="F38" s="36"/>
    </row>
    <row r="39" spans="1:6" s="92" customFormat="1" ht="23.25">
      <c r="A39" s="38"/>
      <c r="B39" s="41"/>
      <c r="C39" s="90" t="s">
        <v>106</v>
      </c>
      <c r="D39" s="55">
        <v>49851</v>
      </c>
      <c r="E39" s="55">
        <v>-15000</v>
      </c>
      <c r="F39" s="55">
        <f>SUM(D39:E39)</f>
        <v>34851</v>
      </c>
    </row>
    <row r="40" spans="1:6" s="28" customFormat="1" ht="12.75">
      <c r="A40" s="20" t="s">
        <v>16</v>
      </c>
      <c r="B40" s="44"/>
      <c r="C40" s="61" t="s">
        <v>49</v>
      </c>
      <c r="D40" s="125"/>
      <c r="E40" s="43">
        <f>E41</f>
        <v>7300</v>
      </c>
      <c r="F40" s="125"/>
    </row>
    <row r="41" spans="1:6" s="28" customFormat="1" ht="12.75" customHeight="1">
      <c r="A41" s="38" t="s">
        <v>64</v>
      </c>
      <c r="B41" s="151"/>
      <c r="C41" s="83" t="s">
        <v>65</v>
      </c>
      <c r="D41" s="36"/>
      <c r="E41" s="36">
        <f>E42+E44</f>
        <v>7300</v>
      </c>
      <c r="F41" s="36"/>
    </row>
    <row r="42" spans="1:6" ht="12.75" customHeight="1">
      <c r="A42" s="17"/>
      <c r="B42" s="40" t="s">
        <v>27</v>
      </c>
      <c r="C42" s="64" t="s">
        <v>67</v>
      </c>
      <c r="D42" s="13"/>
      <c r="E42" s="13">
        <f>E43</f>
        <v>3000</v>
      </c>
      <c r="F42" s="13"/>
    </row>
    <row r="43" spans="1:6" s="29" customFormat="1" ht="12.75" customHeight="1">
      <c r="A43" s="57"/>
      <c r="B43" s="175"/>
      <c r="C43" s="89" t="s">
        <v>111</v>
      </c>
      <c r="D43" s="55">
        <v>6391</v>
      </c>
      <c r="E43" s="55">
        <v>3000</v>
      </c>
      <c r="F43" s="55">
        <f>SUM(D43:E43)</f>
        <v>9391</v>
      </c>
    </row>
    <row r="44" spans="1:6" ht="14.25" customHeight="1">
      <c r="A44" s="17"/>
      <c r="B44" s="39" t="s">
        <v>7</v>
      </c>
      <c r="C44" s="64" t="s">
        <v>53</v>
      </c>
      <c r="D44" s="13"/>
      <c r="E44" s="13">
        <f>E45+E46</f>
        <v>4300</v>
      </c>
      <c r="F44" s="13"/>
    </row>
    <row r="45" spans="1:6" s="29" customFormat="1" ht="24" customHeight="1">
      <c r="A45" s="57"/>
      <c r="B45" s="85"/>
      <c r="C45" s="150" t="s">
        <v>110</v>
      </c>
      <c r="D45" s="55">
        <v>0</v>
      </c>
      <c r="E45" s="55">
        <v>3000</v>
      </c>
      <c r="F45" s="55">
        <f>D45+E45</f>
        <v>3000</v>
      </c>
    </row>
    <row r="46" spans="1:6" s="29" customFormat="1" ht="14.25" customHeight="1">
      <c r="A46" s="57"/>
      <c r="B46" s="175"/>
      <c r="C46" s="89" t="s">
        <v>112</v>
      </c>
      <c r="D46" s="55">
        <v>0</v>
      </c>
      <c r="E46" s="55">
        <v>1300</v>
      </c>
      <c r="F46" s="55">
        <f>D46+E46</f>
        <v>1300</v>
      </c>
    </row>
    <row r="47" spans="1:6" s="2" customFormat="1" ht="12.75">
      <c r="A47" s="20" t="s">
        <v>17</v>
      </c>
      <c r="B47" s="44"/>
      <c r="C47" s="61" t="s">
        <v>50</v>
      </c>
      <c r="D47" s="43"/>
      <c r="E47" s="43">
        <f>E48</f>
        <v>14000</v>
      </c>
      <c r="F47" s="43"/>
    </row>
    <row r="48" spans="1:6" ht="12.75">
      <c r="A48" s="35" t="s">
        <v>107</v>
      </c>
      <c r="B48" s="49"/>
      <c r="C48" s="72" t="s">
        <v>108</v>
      </c>
      <c r="D48" s="33"/>
      <c r="E48" s="33">
        <f>E49</f>
        <v>14000</v>
      </c>
      <c r="F48" s="33"/>
    </row>
    <row r="49" spans="1:6" ht="12.75">
      <c r="A49" s="69"/>
      <c r="B49" s="70" t="s">
        <v>7</v>
      </c>
      <c r="C49" s="71" t="s">
        <v>53</v>
      </c>
      <c r="D49" s="13"/>
      <c r="E49" s="13">
        <f>E50</f>
        <v>14000</v>
      </c>
      <c r="F49" s="13"/>
    </row>
    <row r="50" spans="1:6" ht="12.75">
      <c r="A50" s="57"/>
      <c r="B50" s="60"/>
      <c r="C50" s="153" t="s">
        <v>109</v>
      </c>
      <c r="D50" s="55">
        <v>0</v>
      </c>
      <c r="E50" s="55">
        <v>14000</v>
      </c>
      <c r="F50" s="55">
        <f>SUM(D50:E50)</f>
        <v>14000</v>
      </c>
    </row>
    <row r="51" spans="1:6" s="2" customFormat="1" ht="12.75">
      <c r="A51" s="20" t="s">
        <v>30</v>
      </c>
      <c r="B51" s="44"/>
      <c r="C51" s="61" t="s">
        <v>51</v>
      </c>
      <c r="D51" s="43"/>
      <c r="E51" s="43">
        <f>E52+E55</f>
        <v>-23180</v>
      </c>
      <c r="F51" s="43"/>
    </row>
    <row r="52" spans="1:6" ht="26.25">
      <c r="A52" s="16" t="s">
        <v>26</v>
      </c>
      <c r="B52" s="48"/>
      <c r="C52" s="86" t="s">
        <v>52</v>
      </c>
      <c r="D52" s="36"/>
      <c r="E52" s="36">
        <f>E53</f>
        <v>-3911</v>
      </c>
      <c r="F52" s="36"/>
    </row>
    <row r="53" spans="1:6" ht="12.75">
      <c r="A53" s="53"/>
      <c r="B53" s="39" t="s">
        <v>23</v>
      </c>
      <c r="C53" s="87" t="s">
        <v>12</v>
      </c>
      <c r="D53" s="13"/>
      <c r="E53" s="13">
        <f>E54</f>
        <v>-3911</v>
      </c>
      <c r="F53" s="13"/>
    </row>
    <row r="54" spans="1:6" s="29" customFormat="1" ht="12">
      <c r="A54" s="57"/>
      <c r="B54" s="85"/>
      <c r="C54" s="153" t="s">
        <v>87</v>
      </c>
      <c r="D54" s="55">
        <v>12160</v>
      </c>
      <c r="E54" s="55">
        <v>-3911</v>
      </c>
      <c r="F54" s="55">
        <f>SUM(D54:E54)</f>
        <v>8249</v>
      </c>
    </row>
    <row r="55" spans="1:7" ht="12.75">
      <c r="A55" s="38" t="s">
        <v>31</v>
      </c>
      <c r="B55" s="46"/>
      <c r="C55" s="63" t="s">
        <v>25</v>
      </c>
      <c r="D55" s="36"/>
      <c r="E55" s="36">
        <f>E56+E58</f>
        <v>-19269</v>
      </c>
      <c r="F55" s="36"/>
      <c r="G55" s="1"/>
    </row>
    <row r="56" spans="1:7" ht="12.75">
      <c r="A56" s="38"/>
      <c r="B56" s="40" t="s">
        <v>23</v>
      </c>
      <c r="C56" s="64" t="s">
        <v>12</v>
      </c>
      <c r="D56" s="13"/>
      <c r="E56" s="13">
        <f>SUM(E57)</f>
        <v>-17884</v>
      </c>
      <c r="F56" s="13"/>
      <c r="G56" s="1"/>
    </row>
    <row r="57" spans="1:7" ht="12.75">
      <c r="A57" s="38"/>
      <c r="B57" s="40"/>
      <c r="C57" s="89" t="s">
        <v>68</v>
      </c>
      <c r="D57" s="55">
        <v>231333</v>
      </c>
      <c r="E57" s="55">
        <v>-17884</v>
      </c>
      <c r="F57" s="55">
        <f>D57+E57</f>
        <v>213449</v>
      </c>
      <c r="G57" s="1"/>
    </row>
    <row r="58" spans="1:8" ht="12.75">
      <c r="A58" s="38"/>
      <c r="B58" s="40" t="s">
        <v>7</v>
      </c>
      <c r="C58" s="64" t="s">
        <v>35</v>
      </c>
      <c r="D58" s="34"/>
      <c r="E58" s="34">
        <f>E59</f>
        <v>-1385</v>
      </c>
      <c r="F58" s="34"/>
      <c r="G58" s="1"/>
      <c r="H58" s="26">
        <f>E63-E9</f>
        <v>0</v>
      </c>
    </row>
    <row r="59" spans="1:7" ht="12.75">
      <c r="A59" s="38"/>
      <c r="B59" s="46"/>
      <c r="C59" s="90" t="s">
        <v>75</v>
      </c>
      <c r="D59" s="88">
        <v>9970</v>
      </c>
      <c r="E59" s="88">
        <v>-1385</v>
      </c>
      <c r="F59" s="88">
        <f>D59+E59</f>
        <v>8585</v>
      </c>
      <c r="G59" s="1"/>
    </row>
    <row r="60" spans="4:7" ht="12.75">
      <c r="D60" s="126"/>
      <c r="E60" s="126"/>
      <c r="F60" s="126"/>
      <c r="G60" s="26"/>
    </row>
    <row r="61" spans="4:6" ht="12.75">
      <c r="D61" s="126"/>
      <c r="E61" s="116"/>
      <c r="F61" s="126"/>
    </row>
    <row r="62" spans="1:6" ht="57.75" customHeight="1">
      <c r="A62" s="98" t="s">
        <v>33</v>
      </c>
      <c r="B62" s="98" t="s">
        <v>32</v>
      </c>
      <c r="C62" s="14" t="s">
        <v>34</v>
      </c>
      <c r="D62" s="134" t="s">
        <v>77</v>
      </c>
      <c r="E62" s="134" t="s">
        <v>78</v>
      </c>
      <c r="F62" s="134" t="s">
        <v>79</v>
      </c>
    </row>
    <row r="63" spans="1:8" s="68" customFormat="1" ht="26.25">
      <c r="A63" s="12"/>
      <c r="B63" s="178"/>
      <c r="C63" s="179" t="s">
        <v>20</v>
      </c>
      <c r="D63" s="128" t="s">
        <v>56</v>
      </c>
      <c r="E63" s="128">
        <f>E64+E65+E66+E67</f>
        <v>29189</v>
      </c>
      <c r="F63" s="128"/>
      <c r="G63" s="103"/>
      <c r="H63" s="103"/>
    </row>
    <row r="64" spans="1:8" s="68" customFormat="1" ht="12.75">
      <c r="A64" s="180"/>
      <c r="B64" s="181" t="s">
        <v>92</v>
      </c>
      <c r="C64" s="181" t="s">
        <v>93</v>
      </c>
      <c r="D64" s="128"/>
      <c r="E64" s="177">
        <f>E23</f>
        <v>12491</v>
      </c>
      <c r="F64" s="128"/>
      <c r="G64" s="103"/>
      <c r="H64" s="103"/>
    </row>
    <row r="65" spans="1:7" ht="12.75">
      <c r="A65" s="176"/>
      <c r="B65" s="176">
        <v>55</v>
      </c>
      <c r="C65" s="176" t="s">
        <v>36</v>
      </c>
      <c r="D65" s="127"/>
      <c r="E65" s="127">
        <f>E58+E49+E44+E38+E34+E31+E26+E20+E15+E12</f>
        <v>35493</v>
      </c>
      <c r="F65" s="127"/>
      <c r="G65" s="103"/>
    </row>
    <row r="66" spans="1:7" s="30" customFormat="1" ht="12.75">
      <c r="A66" s="176"/>
      <c r="B66" s="176">
        <v>45</v>
      </c>
      <c r="C66" s="176" t="s">
        <v>38</v>
      </c>
      <c r="D66" s="127"/>
      <c r="E66" s="127">
        <f>E42</f>
        <v>3000</v>
      </c>
      <c r="F66" s="127"/>
      <c r="G66" s="103"/>
    </row>
    <row r="67" spans="1:7" s="30" customFormat="1" ht="12.75">
      <c r="A67" s="176"/>
      <c r="B67" s="176" t="s">
        <v>23</v>
      </c>
      <c r="C67" s="176" t="s">
        <v>37</v>
      </c>
      <c r="D67" s="127"/>
      <c r="E67" s="127">
        <f>E56+E53</f>
        <v>-21795</v>
      </c>
      <c r="F67" s="127"/>
      <c r="G67" s="103"/>
    </row>
    <row r="68" s="30" customFormat="1" ht="12.75">
      <c r="G68" s="103"/>
    </row>
    <row r="69" ht="12.75">
      <c r="F69" s="122"/>
    </row>
  </sheetData>
  <sheetProtection selectLockedCells="1" selectUnlockedCells="1"/>
  <printOptions/>
  <pageMargins left="0.89" right="0.24" top="0.79" bottom="0.51" header="0.26" footer="0.25"/>
  <pageSetup horizontalDpi="600" verticalDpi="600" orientation="portrait" paperSize="9" scale="98" r:id="rId1"/>
  <headerFooter alignWithMargins="0">
    <oddFooter>&amp;C&amp;P/&amp;N</oddFooter>
  </headerFooter>
  <rowBreaks count="1" manualBreakCount="1">
    <brk id="4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4" sqref="F4"/>
    </sheetView>
  </sheetViews>
  <sheetFormatPr defaultColWidth="9.140625" defaultRowHeight="13.5" customHeight="1"/>
  <cols>
    <col min="1" max="1" width="8.00390625" style="0" customWidth="1"/>
    <col min="2" max="2" width="4.28125" style="0" customWidth="1"/>
    <col min="3" max="3" width="39.00390625" style="0" customWidth="1"/>
    <col min="4" max="4" width="11.57421875" style="0" customWidth="1"/>
    <col min="5" max="6" width="11.140625" style="0" customWidth="1"/>
  </cols>
  <sheetData>
    <row r="1" spans="1:6" ht="13.5" customHeight="1">
      <c r="A1" s="6"/>
      <c r="B1" s="6"/>
      <c r="C1" s="6"/>
      <c r="D1" s="117"/>
      <c r="E1" s="114"/>
      <c r="F1" s="80" t="s">
        <v>115</v>
      </c>
    </row>
    <row r="2" spans="1:6" ht="13.5" customHeight="1">
      <c r="A2" s="6"/>
      <c r="B2" s="6"/>
      <c r="C2" s="6"/>
      <c r="D2" s="117"/>
      <c r="E2" s="110"/>
      <c r="F2" s="80" t="s">
        <v>21</v>
      </c>
    </row>
    <row r="3" spans="1:6" ht="13.5" customHeight="1">
      <c r="A3" s="6"/>
      <c r="B3" s="6"/>
      <c r="C3" s="6"/>
      <c r="D3" s="118"/>
      <c r="E3" s="110"/>
      <c r="F3" s="80" t="s">
        <v>42</v>
      </c>
    </row>
    <row r="4" spans="1:6" ht="13.5" customHeight="1">
      <c r="A4" s="6"/>
      <c r="B4" s="6"/>
      <c r="C4" s="6"/>
      <c r="D4" s="118"/>
      <c r="E4" s="111"/>
      <c r="F4" s="102" t="s">
        <v>116</v>
      </c>
    </row>
    <row r="5" spans="1:6" ht="13.5" customHeight="1">
      <c r="A5" s="6"/>
      <c r="B5" s="6"/>
      <c r="C5" s="6"/>
      <c r="D5" s="118"/>
      <c r="E5" s="111"/>
      <c r="F5" s="102"/>
    </row>
    <row r="6" spans="1:6" ht="13.5" customHeight="1">
      <c r="A6" s="73" t="s">
        <v>81</v>
      </c>
      <c r="B6" s="6"/>
      <c r="C6" s="6"/>
      <c r="D6" s="119"/>
      <c r="E6" s="111"/>
      <c r="F6" s="102"/>
    </row>
    <row r="7" spans="1:3" ht="13.5" customHeight="1">
      <c r="A7" s="144"/>
      <c r="B7" s="144"/>
      <c r="C7" s="73"/>
    </row>
    <row r="8" spans="1:6" ht="54" customHeight="1">
      <c r="A8" s="98" t="s">
        <v>33</v>
      </c>
      <c r="B8" s="98" t="s">
        <v>32</v>
      </c>
      <c r="C8" s="14" t="s">
        <v>34</v>
      </c>
      <c r="D8" s="134" t="s">
        <v>77</v>
      </c>
      <c r="E8" s="134" t="s">
        <v>78</v>
      </c>
      <c r="F8" s="134" t="s">
        <v>79</v>
      </c>
    </row>
    <row r="9" spans="1:6" ht="13.5" customHeight="1">
      <c r="A9" s="145"/>
      <c r="B9" s="145"/>
      <c r="C9" s="146" t="s">
        <v>60</v>
      </c>
      <c r="D9" s="147"/>
      <c r="E9" s="147">
        <f>E10</f>
        <v>-6892</v>
      </c>
      <c r="F9" s="147"/>
    </row>
    <row r="10" spans="1:6" ht="13.5" customHeight="1">
      <c r="A10" s="156" t="s">
        <v>71</v>
      </c>
      <c r="B10" s="156"/>
      <c r="C10" s="158" t="s">
        <v>72</v>
      </c>
      <c r="D10" s="157">
        <v>10227</v>
      </c>
      <c r="E10" s="157">
        <v>-6892</v>
      </c>
      <c r="F10" s="157">
        <f>D10+E10</f>
        <v>3335</v>
      </c>
    </row>
    <row r="11" ht="13.5" customHeight="1">
      <c r="G11" s="172"/>
    </row>
    <row r="12" ht="13.5" customHeight="1">
      <c r="G12" s="172"/>
    </row>
    <row r="14" ht="13.5" customHeight="1">
      <c r="E14" s="1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mairek</dc:creator>
  <cp:keywords/>
  <dc:description/>
  <cp:lastModifiedBy>Your User Name</cp:lastModifiedBy>
  <cp:lastPrinted>2011-06-15T12:04:11Z</cp:lastPrinted>
  <dcterms:created xsi:type="dcterms:W3CDTF">2003-02-04T08:01:00Z</dcterms:created>
  <dcterms:modified xsi:type="dcterms:W3CDTF">2011-06-15T12:04:45Z</dcterms:modified>
  <cp:category/>
  <cp:version/>
  <cp:contentType/>
  <cp:contentStatus/>
</cp:coreProperties>
</file>